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66925"/>
  <mc:AlternateContent xmlns:mc="http://schemas.openxmlformats.org/markup-compatibility/2006">
    <mc:Choice Requires="x15">
      <x15ac:absPath xmlns:x15ac="http://schemas.microsoft.com/office/spreadsheetml/2010/11/ac" url="\\10.0.0.87\DFSData\A_Esosie_projekti\Starptautiskie_projekti\OwnYourSECAP\WP2 - Implementation with expierenced mun\T2.3_Selecting_measures\"/>
    </mc:Choice>
  </mc:AlternateContent>
  <xr:revisionPtr revIDLastSave="0" documentId="13_ncr:1_{0346CA03-B483-41B1-95A6-CB653B069DAD}" xr6:coauthVersionLast="47" xr6:coauthVersionMax="47" xr10:uidLastSave="{00000000-0000-0000-0000-000000000000}"/>
  <workbookProtection workbookAlgorithmName="SHA-512" workbookHashValue="J0G7waGQWGRlwRBfM6BmgIkeVv4bEtD3bq88eiEbIFzHS0QW52qK7tz/V5Z1j0SiyliJr+mKIiduR0Y6MnqLdw==" workbookSaltValue="xBt18TiyDl9zEG7039z3Nw==" workbookSpinCount="100000" lockStructure="1"/>
  <bookViews>
    <workbookView xWindow="-28910" yWindow="-110" windowWidth="29020" windowHeight="15700" tabRatio="687" xr2:uid="{6513AE62-5469-485D-9DCF-D5090D22F376}"/>
  </bookViews>
  <sheets>
    <sheet name="Pamatinformācija" sheetId="1" r:id="rId1"/>
    <sheet name="Punktu_skaidrojums" sheetId="13" r:id="rId2"/>
    <sheet name="Pasākumu kopsavilkums" sheetId="8" r:id="rId3"/>
    <sheet name="Pašvaldības infrastruktura" sheetId="6" r:id="rId4"/>
    <sheet name="Mājokļi" sheetId="10" r:id="rId5"/>
    <sheet name="Mobilitāte" sheetId="9" r:id="rId6"/>
    <sheet name="Enerģijas ražošana" sheetId="11" r:id="rId7"/>
    <sheet name="Pielāgošanās" sheetId="12" r:id="rId8"/>
    <sheet name="Saraksti" sheetId="7" state="hidden" r:id="rId9"/>
    <sheet name="Pasakumi" sheetId="4" state="hidden" r:id="rId10"/>
  </sheets>
  <definedNames>
    <definedName name="_xlnm._FilterDatabase" localSheetId="3" hidden="1">'Pašvaldības infrastruktura'!$B$2:$B$98</definedName>
    <definedName name="additional">#REF!</definedName>
    <definedName name="additional2">#REF!</definedName>
    <definedName name="area">#REF!</definedName>
    <definedName name="buildings">#REF!</definedName>
    <definedName name="horizon">#REF!</definedName>
    <definedName name="horizon2">#REF!</definedName>
    <definedName name="Identificēt">Saraksti!#REF!</definedName>
    <definedName name="importance">#REF!</definedName>
    <definedName name="Izvēlēties">Saraksti!#REF!</definedName>
    <definedName name="Izvēlēties1">#REF!</definedName>
    <definedName name="Joma" localSheetId="4">Mājokļi!$G$11</definedName>
    <definedName name="Joma" localSheetId="3">'Pašvaldības infrastruktura'!$G$8</definedName>
    <definedName name="others">#REF!</definedName>
    <definedName name="replicable">#REF!</definedName>
    <definedName name="status">#REF!</definedName>
    <definedName name="support">#REF!</definedName>
    <definedName name="transport">#REF!</definedName>
    <definedName name="y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8" l="1"/>
  <c r="B8" i="8"/>
  <c r="B7" i="8"/>
  <c r="B6" i="8"/>
  <c r="J4" i="8"/>
  <c r="D83" i="7" l="1"/>
  <c r="H83" i="7" s="1"/>
  <c r="E83" i="7"/>
  <c r="I83" i="7" s="1"/>
  <c r="F83" i="7"/>
  <c r="J83" i="7" s="1"/>
  <c r="G83" i="7"/>
  <c r="K83" i="7" s="1"/>
  <c r="P65" i="7" l="1"/>
  <c r="T65" i="7" s="1"/>
  <c r="Q65" i="7"/>
  <c r="U65" i="7" s="1"/>
  <c r="R65" i="7"/>
  <c r="V65" i="7" s="1"/>
  <c r="S65" i="7"/>
  <c r="W65" i="7" s="1"/>
  <c r="P4" i="7" l="1"/>
  <c r="T4" i="7" s="1"/>
  <c r="E23" i="7"/>
  <c r="I23" i="7" s="1"/>
  <c r="D23" i="7"/>
  <c r="H23" i="7" s="1"/>
  <c r="J8" i="8" l="1"/>
  <c r="J7" i="8"/>
  <c r="J6" i="8"/>
  <c r="J5" i="8"/>
  <c r="G260" i="7"/>
  <c r="K260" i="7" s="1"/>
  <c r="U18" i="12" s="1"/>
  <c r="F260" i="7"/>
  <c r="J260" i="7" s="1"/>
  <c r="Q18" i="12" s="1"/>
  <c r="R18" i="12" s="1"/>
  <c r="E260" i="7"/>
  <c r="I260" i="7" s="1"/>
  <c r="M18" i="12" s="1"/>
  <c r="N18" i="12" s="1"/>
  <c r="D260" i="7"/>
  <c r="H260" i="7" s="1"/>
  <c r="I18" i="12" s="1"/>
  <c r="J18" i="12" s="1"/>
  <c r="G300" i="7"/>
  <c r="K300" i="7" s="1"/>
  <c r="U26" i="12" s="1"/>
  <c r="V26" i="12" s="1"/>
  <c r="G293" i="7"/>
  <c r="K293" i="7" s="1"/>
  <c r="U25" i="12" s="1"/>
  <c r="V25" i="12" s="1"/>
  <c r="G289" i="7"/>
  <c r="K289" i="7" s="1"/>
  <c r="U24" i="12" s="1"/>
  <c r="V24" i="12" s="1"/>
  <c r="G285" i="7"/>
  <c r="K285" i="7" s="1"/>
  <c r="U23" i="12" s="1"/>
  <c r="V23" i="12" s="1"/>
  <c r="G279" i="7"/>
  <c r="K279" i="7" s="1"/>
  <c r="U22" i="12" s="1"/>
  <c r="V22" i="12" s="1"/>
  <c r="G275" i="7"/>
  <c r="K275" i="7" s="1"/>
  <c r="U21" i="12" s="1"/>
  <c r="V21" i="12" s="1"/>
  <c r="G269" i="7"/>
  <c r="K269" i="7" s="1"/>
  <c r="U20" i="12" s="1"/>
  <c r="V20" i="12" s="1"/>
  <c r="G264" i="7"/>
  <c r="G256" i="7"/>
  <c r="K256" i="7" s="1"/>
  <c r="U17" i="12" s="1"/>
  <c r="V17" i="12" s="1"/>
  <c r="F300" i="7"/>
  <c r="J300" i="7" s="1"/>
  <c r="Q26" i="12" s="1"/>
  <c r="R26" i="12" s="1"/>
  <c r="F293" i="7"/>
  <c r="J293" i="7" s="1"/>
  <c r="Q25" i="12" s="1"/>
  <c r="R25" i="12" s="1"/>
  <c r="F289" i="7"/>
  <c r="J289" i="7" s="1"/>
  <c r="Q24" i="12" s="1"/>
  <c r="R24" i="12" s="1"/>
  <c r="F285" i="7"/>
  <c r="J285" i="7" s="1"/>
  <c r="Q23" i="12" s="1"/>
  <c r="R23" i="12" s="1"/>
  <c r="F279" i="7"/>
  <c r="J279" i="7" s="1"/>
  <c r="Q22" i="12" s="1"/>
  <c r="R22" i="12" s="1"/>
  <c r="F275" i="7"/>
  <c r="J275" i="7" s="1"/>
  <c r="Q21" i="12" s="1"/>
  <c r="R21" i="12" s="1"/>
  <c r="F269" i="7"/>
  <c r="J269" i="7" s="1"/>
  <c r="Q20" i="12" s="1"/>
  <c r="R20" i="12" s="1"/>
  <c r="F264" i="7"/>
  <c r="F256" i="7"/>
  <c r="J256" i="7" s="1"/>
  <c r="Q17" i="12" s="1"/>
  <c r="R17" i="12" s="1"/>
  <c r="E300" i="7"/>
  <c r="I300" i="7" s="1"/>
  <c r="M26" i="12" s="1"/>
  <c r="N26" i="12" s="1"/>
  <c r="E293" i="7"/>
  <c r="I293" i="7" s="1"/>
  <c r="M25" i="12" s="1"/>
  <c r="N25" i="12" s="1"/>
  <c r="E289" i="7"/>
  <c r="I289" i="7" s="1"/>
  <c r="M24" i="12" s="1"/>
  <c r="N24" i="12" s="1"/>
  <c r="E285" i="7"/>
  <c r="I285" i="7" s="1"/>
  <c r="M23" i="12" s="1"/>
  <c r="N23" i="12" s="1"/>
  <c r="E279" i="7"/>
  <c r="I279" i="7" s="1"/>
  <c r="M22" i="12" s="1"/>
  <c r="N22" i="12" s="1"/>
  <c r="E275" i="7"/>
  <c r="I275" i="7" s="1"/>
  <c r="M21" i="12" s="1"/>
  <c r="N21" i="12" s="1"/>
  <c r="E269" i="7"/>
  <c r="I269" i="7" s="1"/>
  <c r="M20" i="12" s="1"/>
  <c r="N20" i="12" s="1"/>
  <c r="E264" i="7"/>
  <c r="E256" i="7"/>
  <c r="I256" i="7" s="1"/>
  <c r="M17" i="12" s="1"/>
  <c r="N17" i="12" s="1"/>
  <c r="G251" i="7"/>
  <c r="K251" i="7" s="1"/>
  <c r="U16" i="12" s="1"/>
  <c r="V16" i="12" s="1"/>
  <c r="F251" i="7"/>
  <c r="J251" i="7" s="1"/>
  <c r="Q16" i="12" s="1"/>
  <c r="R16" i="12" s="1"/>
  <c r="E251" i="7"/>
  <c r="I251" i="7" s="1"/>
  <c r="M16" i="12" s="1"/>
  <c r="N16" i="12" s="1"/>
  <c r="G245" i="7"/>
  <c r="K245" i="7" s="1"/>
  <c r="U15" i="12" s="1"/>
  <c r="V15" i="12" s="1"/>
  <c r="F245" i="7"/>
  <c r="J245" i="7" s="1"/>
  <c r="Q15" i="12" s="1"/>
  <c r="R15" i="12" s="1"/>
  <c r="E245" i="7"/>
  <c r="I245" i="7" s="1"/>
  <c r="M15" i="12" s="1"/>
  <c r="N15" i="12" s="1"/>
  <c r="D300" i="7"/>
  <c r="H300" i="7" s="1"/>
  <c r="I26" i="12" s="1"/>
  <c r="J26" i="12" s="1"/>
  <c r="D293" i="7"/>
  <c r="H293" i="7" s="1"/>
  <c r="I25" i="12" s="1"/>
  <c r="J25" i="12" s="1"/>
  <c r="D289" i="7"/>
  <c r="H289" i="7" s="1"/>
  <c r="I24" i="12" s="1"/>
  <c r="J24" i="12" s="1"/>
  <c r="D285" i="7"/>
  <c r="H285" i="7" s="1"/>
  <c r="I23" i="12" s="1"/>
  <c r="J23" i="12" s="1"/>
  <c r="D279" i="7"/>
  <c r="H279" i="7" s="1"/>
  <c r="I22" i="12" s="1"/>
  <c r="J22" i="12" s="1"/>
  <c r="D275" i="7"/>
  <c r="H275" i="7" s="1"/>
  <c r="I21" i="12" s="1"/>
  <c r="J21" i="12" s="1"/>
  <c r="D269" i="7"/>
  <c r="H269" i="7" s="1"/>
  <c r="I20" i="12" s="1"/>
  <c r="J20" i="12" s="1"/>
  <c r="D264" i="7"/>
  <c r="D256" i="7"/>
  <c r="H256" i="7" s="1"/>
  <c r="I17" i="12" s="1"/>
  <c r="J17" i="12" s="1"/>
  <c r="D251" i="7"/>
  <c r="H251" i="7" s="1"/>
  <c r="I16" i="12" s="1"/>
  <c r="J16" i="12" s="1"/>
  <c r="D245" i="7"/>
  <c r="H245" i="7" s="1"/>
  <c r="I15" i="12" s="1"/>
  <c r="J15" i="12" s="1"/>
  <c r="S245" i="7"/>
  <c r="R245" i="7"/>
  <c r="Q245" i="7"/>
  <c r="P245" i="7"/>
  <c r="S185" i="7"/>
  <c r="R185" i="7"/>
  <c r="Q185" i="7"/>
  <c r="U185" i="7" s="1"/>
  <c r="P185" i="7"/>
  <c r="T185" i="7" s="1"/>
  <c r="H8" i="8"/>
  <c r="H7" i="8"/>
  <c r="H5" i="8"/>
  <c r="H4" i="8"/>
  <c r="G239" i="7"/>
  <c r="K239" i="7" s="1"/>
  <c r="F239" i="7"/>
  <c r="J239" i="7" s="1"/>
  <c r="Q26" i="11" s="1"/>
  <c r="R26" i="11" s="1"/>
  <c r="E239" i="7"/>
  <c r="I239" i="7" s="1"/>
  <c r="M26" i="11" s="1"/>
  <c r="N26" i="11" s="1"/>
  <c r="G232" i="7"/>
  <c r="K232" i="7" s="1"/>
  <c r="U25" i="11" s="1"/>
  <c r="V25" i="11" s="1"/>
  <c r="F232" i="7"/>
  <c r="J232" i="7" s="1"/>
  <c r="E232" i="7"/>
  <c r="I232" i="7" s="1"/>
  <c r="M25" i="11" s="1"/>
  <c r="N25" i="11" s="1"/>
  <c r="G228" i="7"/>
  <c r="K228" i="7" s="1"/>
  <c r="F228" i="7"/>
  <c r="J228" i="7" s="1"/>
  <c r="E228" i="7"/>
  <c r="I228" i="7" s="1"/>
  <c r="M24" i="11" s="1"/>
  <c r="N24" i="11" s="1"/>
  <c r="G224" i="7"/>
  <c r="K224" i="7" s="1"/>
  <c r="U23" i="11" s="1"/>
  <c r="V23" i="11" s="1"/>
  <c r="F224" i="7"/>
  <c r="J224" i="7" s="1"/>
  <c r="E224" i="7"/>
  <c r="I224" i="7" s="1"/>
  <c r="M23" i="11" s="1"/>
  <c r="N23" i="11" s="1"/>
  <c r="G218" i="7"/>
  <c r="K218" i="7" s="1"/>
  <c r="F218" i="7"/>
  <c r="J218" i="7" s="1"/>
  <c r="Q22" i="11" s="1"/>
  <c r="R22" i="11" s="1"/>
  <c r="E218" i="7"/>
  <c r="I218" i="7" s="1"/>
  <c r="G214" i="7"/>
  <c r="K214" i="7" s="1"/>
  <c r="U21" i="11" s="1"/>
  <c r="V21" i="11" s="1"/>
  <c r="F214" i="7"/>
  <c r="J214" i="7" s="1"/>
  <c r="E214" i="7"/>
  <c r="I214" i="7" s="1"/>
  <c r="M21" i="11" s="1"/>
  <c r="N21" i="11" s="1"/>
  <c r="G208" i="7"/>
  <c r="K208" i="7" s="1"/>
  <c r="F208" i="7"/>
  <c r="J208" i="7" s="1"/>
  <c r="Q20" i="11" s="1"/>
  <c r="R20" i="11" s="1"/>
  <c r="E208" i="7"/>
  <c r="I208" i="7" s="1"/>
  <c r="M20" i="11" s="1"/>
  <c r="N20" i="11" s="1"/>
  <c r="G203" i="7"/>
  <c r="F203" i="7"/>
  <c r="J203" i="7" s="1"/>
  <c r="E203" i="7"/>
  <c r="I203" i="7" s="1"/>
  <c r="G199" i="7"/>
  <c r="K199" i="7" s="1"/>
  <c r="F199" i="7"/>
  <c r="J199" i="7" s="1"/>
  <c r="Q18" i="11" s="1"/>
  <c r="R18" i="11" s="1"/>
  <c r="E199" i="7"/>
  <c r="I199" i="7" s="1"/>
  <c r="G195" i="7"/>
  <c r="K195" i="7" s="1"/>
  <c r="U17" i="11" s="1"/>
  <c r="V17" i="11" s="1"/>
  <c r="F195" i="7"/>
  <c r="J195" i="7" s="1"/>
  <c r="Q17" i="11" s="1"/>
  <c r="R17" i="11" s="1"/>
  <c r="E195" i="7"/>
  <c r="I195" i="7" s="1"/>
  <c r="G191" i="7"/>
  <c r="K191" i="7" s="1"/>
  <c r="U16" i="11" s="1"/>
  <c r="V16" i="11" s="1"/>
  <c r="F191" i="7"/>
  <c r="J191" i="7" s="1"/>
  <c r="Q16" i="11" s="1"/>
  <c r="R16" i="11" s="1"/>
  <c r="E191" i="7"/>
  <c r="I191" i="7" s="1"/>
  <c r="G185" i="7"/>
  <c r="K185" i="7" s="1"/>
  <c r="U15" i="11" s="1"/>
  <c r="V15" i="11" s="1"/>
  <c r="F185" i="7"/>
  <c r="J185" i="7" s="1"/>
  <c r="E185" i="7"/>
  <c r="I185" i="7" s="1"/>
  <c r="M15" i="11" s="1"/>
  <c r="N15" i="11" s="1"/>
  <c r="D239" i="7"/>
  <c r="H239" i="7" s="1"/>
  <c r="I26" i="11" s="1"/>
  <c r="J26" i="11" s="1"/>
  <c r="D232" i="7"/>
  <c r="H232" i="7" s="1"/>
  <c r="D228" i="7"/>
  <c r="H228" i="7" s="1"/>
  <c r="I24" i="11" s="1"/>
  <c r="J24" i="11" s="1"/>
  <c r="D224" i="7"/>
  <c r="H224" i="7" s="1"/>
  <c r="I23" i="11" s="1"/>
  <c r="J23" i="11" s="1"/>
  <c r="D218" i="7"/>
  <c r="H218" i="7" s="1"/>
  <c r="I22" i="11" s="1"/>
  <c r="J22" i="11" s="1"/>
  <c r="D214" i="7"/>
  <c r="H214" i="7" s="1"/>
  <c r="I21" i="11" s="1"/>
  <c r="J21" i="11" s="1"/>
  <c r="D208" i="7"/>
  <c r="H208" i="7" s="1"/>
  <c r="I20" i="11" s="1"/>
  <c r="J20" i="11" s="1"/>
  <c r="D203" i="7"/>
  <c r="D199" i="7"/>
  <c r="H199" i="7" s="1"/>
  <c r="I18" i="11" s="1"/>
  <c r="J18" i="11" s="1"/>
  <c r="D195" i="7"/>
  <c r="H195" i="7" s="1"/>
  <c r="I17" i="11" s="1"/>
  <c r="J17" i="11" s="1"/>
  <c r="D191" i="7"/>
  <c r="H191" i="7" s="1"/>
  <c r="D185" i="7"/>
  <c r="H185" i="7" s="1"/>
  <c r="I15" i="11" s="1"/>
  <c r="J15" i="11" s="1"/>
  <c r="H203" i="7" l="1"/>
  <c r="I19" i="11" s="1"/>
  <c r="J19" i="11" s="1"/>
  <c r="H264" i="7"/>
  <c r="I19" i="12" s="1"/>
  <c r="J19" i="12" s="1"/>
  <c r="K264" i="7"/>
  <c r="U19" i="12" s="1"/>
  <c r="V19" i="12" s="1"/>
  <c r="J264" i="7"/>
  <c r="Q19" i="12" s="1"/>
  <c r="R19" i="12" s="1"/>
  <c r="I264" i="7"/>
  <c r="M19" i="12" s="1"/>
  <c r="N19" i="12" s="1"/>
  <c r="K203" i="7"/>
  <c r="U19" i="11" s="1"/>
  <c r="V19" i="11" s="1"/>
  <c r="W245" i="7"/>
  <c r="U8" i="12" s="1"/>
  <c r="V8" i="12" s="1"/>
  <c r="V185" i="7"/>
  <c r="Q8" i="11" s="1"/>
  <c r="R8" i="11" s="1"/>
  <c r="W185" i="7"/>
  <c r="U8" i="11" s="1"/>
  <c r="V8" i="11" s="1"/>
  <c r="V245" i="7"/>
  <c r="Q8" i="12" s="1"/>
  <c r="R8" i="12" s="1"/>
  <c r="T245" i="7"/>
  <c r="I8" i="12" s="1"/>
  <c r="J8" i="12" s="1"/>
  <c r="U245" i="7"/>
  <c r="M8" i="12" s="1"/>
  <c r="N8" i="12" s="1"/>
  <c r="V18" i="12"/>
  <c r="I25" i="11"/>
  <c r="J25" i="11" s="1"/>
  <c r="M22" i="11"/>
  <c r="N22" i="11" s="1"/>
  <c r="Q15" i="11"/>
  <c r="R15" i="11" s="1"/>
  <c r="M17" i="11"/>
  <c r="N17" i="11" s="1"/>
  <c r="Q21" i="11"/>
  <c r="R21" i="11" s="1"/>
  <c r="U26" i="11"/>
  <c r="V26" i="11" s="1"/>
  <c r="M8" i="11"/>
  <c r="N8" i="11" s="1"/>
  <c r="U18" i="11"/>
  <c r="V18" i="11" s="1"/>
  <c r="M18" i="11"/>
  <c r="N18" i="11" s="1"/>
  <c r="Q19" i="11"/>
  <c r="R19" i="11" s="1"/>
  <c r="Q23" i="11"/>
  <c r="R23" i="11" s="1"/>
  <c r="Q24" i="11"/>
  <c r="R24" i="11" s="1"/>
  <c r="Q25" i="11"/>
  <c r="R25" i="11" s="1"/>
  <c r="U20" i="11"/>
  <c r="V20" i="11" s="1"/>
  <c r="U22" i="11"/>
  <c r="V22" i="11" s="1"/>
  <c r="U24" i="11"/>
  <c r="V24" i="11" s="1"/>
  <c r="I16" i="11"/>
  <c r="J16" i="11" s="1"/>
  <c r="I8" i="11"/>
  <c r="J8" i="11" s="1"/>
  <c r="M16" i="11"/>
  <c r="N16" i="11" s="1"/>
  <c r="M19" i="11"/>
  <c r="N19" i="11" s="1"/>
  <c r="F8" i="8"/>
  <c r="F7" i="8"/>
  <c r="F6" i="8"/>
  <c r="F5" i="8"/>
  <c r="G125" i="7"/>
  <c r="K125" i="7" s="1"/>
  <c r="U15" i="9" s="1"/>
  <c r="V15" i="9" s="1"/>
  <c r="F125" i="7"/>
  <c r="J125" i="7" s="1"/>
  <c r="Q15" i="9" s="1"/>
  <c r="R15" i="9" s="1"/>
  <c r="E125" i="7"/>
  <c r="I125" i="7" s="1"/>
  <c r="M15" i="9" s="1"/>
  <c r="N15" i="9" s="1"/>
  <c r="D125" i="7"/>
  <c r="H125" i="7" s="1"/>
  <c r="I15" i="9" s="1"/>
  <c r="F4" i="8"/>
  <c r="S125" i="7"/>
  <c r="R125" i="7"/>
  <c r="Q125" i="7"/>
  <c r="P125" i="7"/>
  <c r="G179" i="7"/>
  <c r="K179" i="7" s="1"/>
  <c r="U26" i="9" s="1"/>
  <c r="V26" i="9" s="1"/>
  <c r="F179" i="7"/>
  <c r="J179" i="7" s="1"/>
  <c r="Q26" i="9" s="1"/>
  <c r="R26" i="9" s="1"/>
  <c r="E179" i="7"/>
  <c r="I179" i="7" s="1"/>
  <c r="M26" i="9" s="1"/>
  <c r="N26" i="9" s="1"/>
  <c r="D179" i="7"/>
  <c r="H179" i="7" s="1"/>
  <c r="I26" i="9" s="1"/>
  <c r="J26" i="9" s="1"/>
  <c r="G172" i="7"/>
  <c r="K172" i="7" s="1"/>
  <c r="U25" i="9" s="1"/>
  <c r="V25" i="9" s="1"/>
  <c r="F172" i="7"/>
  <c r="J172" i="7" s="1"/>
  <c r="Q25" i="9" s="1"/>
  <c r="R25" i="9" s="1"/>
  <c r="E172" i="7"/>
  <c r="I172" i="7" s="1"/>
  <c r="M25" i="9" s="1"/>
  <c r="N25" i="9" s="1"/>
  <c r="D172" i="7"/>
  <c r="H172" i="7" s="1"/>
  <c r="I25" i="9" s="1"/>
  <c r="J25" i="9" s="1"/>
  <c r="G168" i="7"/>
  <c r="K168" i="7" s="1"/>
  <c r="U24" i="9" s="1"/>
  <c r="V24" i="9" s="1"/>
  <c r="F168" i="7"/>
  <c r="J168" i="7" s="1"/>
  <c r="Q24" i="9" s="1"/>
  <c r="R24" i="9" s="1"/>
  <c r="E168" i="7"/>
  <c r="I168" i="7" s="1"/>
  <c r="M24" i="9" s="1"/>
  <c r="N24" i="9" s="1"/>
  <c r="D168" i="7"/>
  <c r="H168" i="7" s="1"/>
  <c r="I24" i="9" s="1"/>
  <c r="J24" i="9" s="1"/>
  <c r="G164" i="7"/>
  <c r="K164" i="7" s="1"/>
  <c r="U23" i="9" s="1"/>
  <c r="V23" i="9" s="1"/>
  <c r="F164" i="7"/>
  <c r="J164" i="7" s="1"/>
  <c r="Q23" i="9" s="1"/>
  <c r="R23" i="9" s="1"/>
  <c r="E164" i="7"/>
  <c r="I164" i="7" s="1"/>
  <c r="M23" i="9" s="1"/>
  <c r="N23" i="9" s="1"/>
  <c r="D164" i="7"/>
  <c r="H164" i="7" s="1"/>
  <c r="I23" i="9" s="1"/>
  <c r="J23" i="9" s="1"/>
  <c r="G158" i="7"/>
  <c r="K158" i="7" s="1"/>
  <c r="U22" i="9" s="1"/>
  <c r="V22" i="9" s="1"/>
  <c r="F158" i="7"/>
  <c r="J158" i="7" s="1"/>
  <c r="Q22" i="9" s="1"/>
  <c r="R22" i="9" s="1"/>
  <c r="E158" i="7"/>
  <c r="I158" i="7" s="1"/>
  <c r="M22" i="9" s="1"/>
  <c r="N22" i="9" s="1"/>
  <c r="D158" i="7"/>
  <c r="H158" i="7" s="1"/>
  <c r="I22" i="9" s="1"/>
  <c r="J22" i="9" s="1"/>
  <c r="G154" i="7"/>
  <c r="K154" i="7" s="1"/>
  <c r="U21" i="9" s="1"/>
  <c r="V21" i="9" s="1"/>
  <c r="F154" i="7"/>
  <c r="J154" i="7" s="1"/>
  <c r="Q21" i="9" s="1"/>
  <c r="R21" i="9" s="1"/>
  <c r="E154" i="7"/>
  <c r="I154" i="7" s="1"/>
  <c r="M21" i="9" s="1"/>
  <c r="N21" i="9" s="1"/>
  <c r="D154" i="7"/>
  <c r="H154" i="7" s="1"/>
  <c r="I21" i="9" s="1"/>
  <c r="J21" i="9" s="1"/>
  <c r="G148" i="7"/>
  <c r="K148" i="7" s="1"/>
  <c r="U20" i="9" s="1"/>
  <c r="V20" i="9" s="1"/>
  <c r="F148" i="7"/>
  <c r="J148" i="7" s="1"/>
  <c r="Q20" i="9" s="1"/>
  <c r="R20" i="9" s="1"/>
  <c r="E148" i="7"/>
  <c r="I148" i="7" s="1"/>
  <c r="M20" i="9" s="1"/>
  <c r="N20" i="9" s="1"/>
  <c r="D148" i="7"/>
  <c r="H148" i="7" s="1"/>
  <c r="I20" i="9" s="1"/>
  <c r="J20" i="9" s="1"/>
  <c r="G143" i="7"/>
  <c r="F143" i="7"/>
  <c r="E143" i="7"/>
  <c r="D143" i="7"/>
  <c r="G139" i="7"/>
  <c r="K139" i="7" s="1"/>
  <c r="U18" i="9" s="1"/>
  <c r="V18" i="9" s="1"/>
  <c r="F139" i="7"/>
  <c r="J139" i="7" s="1"/>
  <c r="Q18" i="9" s="1"/>
  <c r="R18" i="9" s="1"/>
  <c r="E139" i="7"/>
  <c r="I139" i="7" s="1"/>
  <c r="M18" i="9" s="1"/>
  <c r="N18" i="9" s="1"/>
  <c r="D139" i="7"/>
  <c r="H139" i="7" s="1"/>
  <c r="I18" i="9" s="1"/>
  <c r="J18" i="9" s="1"/>
  <c r="G135" i="7"/>
  <c r="K135" i="7" s="1"/>
  <c r="U17" i="9" s="1"/>
  <c r="V17" i="9" s="1"/>
  <c r="F135" i="7"/>
  <c r="J135" i="7" s="1"/>
  <c r="Q17" i="9" s="1"/>
  <c r="R17" i="9" s="1"/>
  <c r="E135" i="7"/>
  <c r="I135" i="7" s="1"/>
  <c r="M17" i="9" s="1"/>
  <c r="N17" i="9" s="1"/>
  <c r="D135" i="7"/>
  <c r="H135" i="7" s="1"/>
  <c r="I17" i="9" s="1"/>
  <c r="J17" i="9" s="1"/>
  <c r="G131" i="7"/>
  <c r="K131" i="7" s="1"/>
  <c r="U16" i="9" s="1"/>
  <c r="V16" i="9" s="1"/>
  <c r="F131" i="7"/>
  <c r="J131" i="7" s="1"/>
  <c r="Q16" i="9" s="1"/>
  <c r="R16" i="9" s="1"/>
  <c r="E131" i="7"/>
  <c r="I131" i="7" s="1"/>
  <c r="M16" i="9" s="1"/>
  <c r="N16" i="9" s="1"/>
  <c r="D131" i="7"/>
  <c r="H131" i="7" s="1"/>
  <c r="I16" i="9" s="1"/>
  <c r="J16" i="9" s="1"/>
  <c r="J27" i="12" l="1"/>
  <c r="K5" i="8" s="1"/>
  <c r="K143" i="7"/>
  <c r="U19" i="9" s="1"/>
  <c r="V19" i="9" s="1"/>
  <c r="J143" i="7"/>
  <c r="Q19" i="9" s="1"/>
  <c r="R19" i="9" s="1"/>
  <c r="I143" i="7"/>
  <c r="M19" i="9" s="1"/>
  <c r="N19" i="9" s="1"/>
  <c r="H143" i="7"/>
  <c r="I19" i="9" s="1"/>
  <c r="J19" i="9" s="1"/>
  <c r="T125" i="7"/>
  <c r="I8" i="9" s="1"/>
  <c r="J8" i="9" s="1"/>
  <c r="U125" i="7"/>
  <c r="M8" i="9" s="1"/>
  <c r="N8" i="9" s="1"/>
  <c r="V125" i="7"/>
  <c r="Q8" i="9" s="1"/>
  <c r="R8" i="9" s="1"/>
  <c r="W125" i="7"/>
  <c r="U8" i="9" s="1"/>
  <c r="V8" i="9" s="1"/>
  <c r="N27" i="11"/>
  <c r="I6" i="8" s="1"/>
  <c r="J27" i="11"/>
  <c r="I5" i="8" s="1"/>
  <c r="R27" i="11"/>
  <c r="I7" i="8" s="1"/>
  <c r="V27" i="11"/>
  <c r="I8" i="8" s="1"/>
  <c r="V27" i="12"/>
  <c r="K8" i="8" s="1"/>
  <c r="N27" i="12"/>
  <c r="K6" i="8" s="1"/>
  <c r="R27" i="12"/>
  <c r="K7" i="8" s="1"/>
  <c r="J15" i="9"/>
  <c r="D5" i="8"/>
  <c r="D8" i="8"/>
  <c r="D7" i="8"/>
  <c r="D6" i="8"/>
  <c r="V27" i="9" l="1"/>
  <c r="G8" i="8" s="1"/>
  <c r="R27" i="9"/>
  <c r="G7" i="8" s="1"/>
  <c r="N27" i="9"/>
  <c r="G6" i="8" s="1"/>
  <c r="J27" i="9"/>
  <c r="G5" i="8" s="1"/>
  <c r="B5" i="8"/>
  <c r="D4" i="8"/>
  <c r="U8" i="10"/>
  <c r="V8" i="10" s="1"/>
  <c r="Q8" i="10"/>
  <c r="R8" i="10" s="1"/>
  <c r="M8" i="10"/>
  <c r="N8" i="10" s="1"/>
  <c r="I8" i="10"/>
  <c r="J8" i="10" s="1"/>
  <c r="G119" i="7"/>
  <c r="K119" i="7" s="1"/>
  <c r="U26" i="10" s="1"/>
  <c r="V26" i="10" s="1"/>
  <c r="F119" i="7"/>
  <c r="J119" i="7" s="1"/>
  <c r="Q26" i="10" s="1"/>
  <c r="R26" i="10" s="1"/>
  <c r="E119" i="7"/>
  <c r="I119" i="7" s="1"/>
  <c r="M26" i="10" s="1"/>
  <c r="N26" i="10" s="1"/>
  <c r="G112" i="7"/>
  <c r="K112" i="7" s="1"/>
  <c r="U25" i="10" s="1"/>
  <c r="V25" i="10" s="1"/>
  <c r="F112" i="7"/>
  <c r="J112" i="7" s="1"/>
  <c r="Q25" i="10" s="1"/>
  <c r="R25" i="10" s="1"/>
  <c r="E112" i="7"/>
  <c r="I112" i="7" s="1"/>
  <c r="M25" i="10" s="1"/>
  <c r="N25" i="10" s="1"/>
  <c r="G108" i="7"/>
  <c r="K108" i="7" s="1"/>
  <c r="U24" i="10" s="1"/>
  <c r="V24" i="10" s="1"/>
  <c r="F108" i="7"/>
  <c r="J108" i="7" s="1"/>
  <c r="Q24" i="10" s="1"/>
  <c r="R24" i="10" s="1"/>
  <c r="E108" i="7"/>
  <c r="I108" i="7" s="1"/>
  <c r="M24" i="10" s="1"/>
  <c r="N24" i="10" s="1"/>
  <c r="G104" i="7"/>
  <c r="K104" i="7" s="1"/>
  <c r="U23" i="10" s="1"/>
  <c r="V23" i="10" s="1"/>
  <c r="F104" i="7"/>
  <c r="J104" i="7" s="1"/>
  <c r="Q23" i="10" s="1"/>
  <c r="R23" i="10" s="1"/>
  <c r="E104" i="7"/>
  <c r="I104" i="7" s="1"/>
  <c r="M23" i="10" s="1"/>
  <c r="N23" i="10" s="1"/>
  <c r="G98" i="7"/>
  <c r="K98" i="7" s="1"/>
  <c r="U22" i="10" s="1"/>
  <c r="V22" i="10" s="1"/>
  <c r="F98" i="7"/>
  <c r="J98" i="7" s="1"/>
  <c r="Q22" i="10" s="1"/>
  <c r="R22" i="10" s="1"/>
  <c r="E98" i="7"/>
  <c r="I98" i="7" s="1"/>
  <c r="M22" i="10" s="1"/>
  <c r="N22" i="10" s="1"/>
  <c r="G94" i="7"/>
  <c r="K94" i="7" s="1"/>
  <c r="U21" i="10" s="1"/>
  <c r="V21" i="10" s="1"/>
  <c r="F94" i="7"/>
  <c r="J94" i="7" s="1"/>
  <c r="Q21" i="10" s="1"/>
  <c r="R21" i="10" s="1"/>
  <c r="E94" i="7"/>
  <c r="I94" i="7" s="1"/>
  <c r="M21" i="10" s="1"/>
  <c r="N21" i="10" s="1"/>
  <c r="G88" i="7"/>
  <c r="K88" i="7" s="1"/>
  <c r="U20" i="10" s="1"/>
  <c r="V20" i="10" s="1"/>
  <c r="F88" i="7"/>
  <c r="J88" i="7" s="1"/>
  <c r="Q20" i="10" s="1"/>
  <c r="R20" i="10" s="1"/>
  <c r="E88" i="7"/>
  <c r="I88" i="7" s="1"/>
  <c r="M20" i="10" s="1"/>
  <c r="N20" i="10" s="1"/>
  <c r="U19" i="10"/>
  <c r="V19" i="10" s="1"/>
  <c r="Q19" i="10"/>
  <c r="R19" i="10" s="1"/>
  <c r="M19" i="10"/>
  <c r="N19" i="10" s="1"/>
  <c r="G79" i="7"/>
  <c r="K79" i="7" s="1"/>
  <c r="U18" i="10" s="1"/>
  <c r="V18" i="10" s="1"/>
  <c r="F79" i="7"/>
  <c r="J79" i="7" s="1"/>
  <c r="Q18" i="10" s="1"/>
  <c r="R18" i="10" s="1"/>
  <c r="E79" i="7"/>
  <c r="I79" i="7" s="1"/>
  <c r="M18" i="10" s="1"/>
  <c r="N18" i="10" s="1"/>
  <c r="G75" i="7"/>
  <c r="K75" i="7" s="1"/>
  <c r="U17" i="10" s="1"/>
  <c r="V17" i="10" s="1"/>
  <c r="F75" i="7"/>
  <c r="J75" i="7" s="1"/>
  <c r="Q17" i="10" s="1"/>
  <c r="R17" i="10" s="1"/>
  <c r="E75" i="7"/>
  <c r="I75" i="7" s="1"/>
  <c r="M17" i="10" s="1"/>
  <c r="N17" i="10" s="1"/>
  <c r="G71" i="7"/>
  <c r="K71" i="7" s="1"/>
  <c r="U16" i="10" s="1"/>
  <c r="V16" i="10" s="1"/>
  <c r="F71" i="7"/>
  <c r="J71" i="7" s="1"/>
  <c r="Q16" i="10" s="1"/>
  <c r="R16" i="10" s="1"/>
  <c r="G65" i="7"/>
  <c r="K65" i="7" s="1"/>
  <c r="U15" i="10" s="1"/>
  <c r="V15" i="10" s="1"/>
  <c r="F65" i="7"/>
  <c r="J65" i="7" s="1"/>
  <c r="Q15" i="10" s="1"/>
  <c r="R15" i="10" s="1"/>
  <c r="E71" i="7"/>
  <c r="I71" i="7" s="1"/>
  <c r="M16" i="10" s="1"/>
  <c r="N16" i="10" s="1"/>
  <c r="E65" i="7"/>
  <c r="I65" i="7" s="1"/>
  <c r="M15" i="10" s="1"/>
  <c r="N15" i="10" s="1"/>
  <c r="D65" i="7"/>
  <c r="H65" i="7" s="1"/>
  <c r="I15" i="10" s="1"/>
  <c r="J15" i="10" s="1"/>
  <c r="D119" i="7"/>
  <c r="H119" i="7" s="1"/>
  <c r="I26" i="10" s="1"/>
  <c r="J26" i="10" s="1"/>
  <c r="D112" i="7"/>
  <c r="H112" i="7" s="1"/>
  <c r="I25" i="10" s="1"/>
  <c r="J25" i="10" s="1"/>
  <c r="D108" i="7"/>
  <c r="H108" i="7" s="1"/>
  <c r="I24" i="10" s="1"/>
  <c r="J24" i="10" s="1"/>
  <c r="D104" i="7"/>
  <c r="H104" i="7" s="1"/>
  <c r="I23" i="10" s="1"/>
  <c r="J23" i="10" s="1"/>
  <c r="D98" i="7"/>
  <c r="H98" i="7" s="1"/>
  <c r="I22" i="10" s="1"/>
  <c r="J22" i="10" s="1"/>
  <c r="D94" i="7"/>
  <c r="H94" i="7" s="1"/>
  <c r="I21" i="10" s="1"/>
  <c r="J21" i="10" s="1"/>
  <c r="D88" i="7"/>
  <c r="H88" i="7" s="1"/>
  <c r="I20" i="10" s="1"/>
  <c r="J20" i="10" s="1"/>
  <c r="I19" i="10"/>
  <c r="J19" i="10" s="1"/>
  <c r="D79" i="7"/>
  <c r="H79" i="7" s="1"/>
  <c r="I18" i="10" s="1"/>
  <c r="J18" i="10" s="1"/>
  <c r="D75" i="7"/>
  <c r="H75" i="7" s="1"/>
  <c r="I17" i="10" s="1"/>
  <c r="J17" i="10" s="1"/>
  <c r="D71" i="7"/>
  <c r="H71" i="7" s="1"/>
  <c r="I16" i="10" s="1"/>
  <c r="J16" i="10" s="1"/>
  <c r="F4" i="7"/>
  <c r="J4" i="7" s="1"/>
  <c r="Q15" i="6" s="1"/>
  <c r="R4" i="7"/>
  <c r="V4" i="7" s="1"/>
  <c r="B4" i="8" l="1"/>
  <c r="S4" i="7"/>
  <c r="W4" i="7" s="1"/>
  <c r="Q4" i="7"/>
  <c r="U4" i="7" s="1"/>
  <c r="G59" i="7"/>
  <c r="K59" i="7" s="1"/>
  <c r="G52" i="7"/>
  <c r="K52" i="7" s="1"/>
  <c r="G48" i="7"/>
  <c r="K48" i="7" s="1"/>
  <c r="G44" i="7"/>
  <c r="K44" i="7" s="1"/>
  <c r="G38" i="7"/>
  <c r="K38" i="7" s="1"/>
  <c r="G34" i="7"/>
  <c r="K34" i="7" s="1"/>
  <c r="G28" i="7"/>
  <c r="K28" i="7" s="1"/>
  <c r="G23" i="7"/>
  <c r="K23" i="7" s="1"/>
  <c r="G19" i="7"/>
  <c r="K19" i="7" s="1"/>
  <c r="G15" i="7"/>
  <c r="K15" i="7" s="1"/>
  <c r="G10" i="7"/>
  <c r="K10" i="7" s="1"/>
  <c r="G4" i="7"/>
  <c r="K4" i="7" s="1"/>
  <c r="F59" i="7"/>
  <c r="J59" i="7" s="1"/>
  <c r="F52" i="7"/>
  <c r="J52" i="7" s="1"/>
  <c r="F48" i="7"/>
  <c r="J48" i="7" s="1"/>
  <c r="F44" i="7"/>
  <c r="J44" i="7" s="1"/>
  <c r="F38" i="7"/>
  <c r="J38" i="7" s="1"/>
  <c r="F34" i="7"/>
  <c r="J34" i="7" s="1"/>
  <c r="F28" i="7"/>
  <c r="J28" i="7" s="1"/>
  <c r="F23" i="7"/>
  <c r="J23" i="7" s="1"/>
  <c r="F19" i="7"/>
  <c r="J19" i="7" s="1"/>
  <c r="F15" i="7"/>
  <c r="J15" i="7" s="1"/>
  <c r="F10" i="7"/>
  <c r="J10" i="7" s="1"/>
  <c r="E59" i="7"/>
  <c r="I59" i="7" s="1"/>
  <c r="E52" i="7"/>
  <c r="I52" i="7" s="1"/>
  <c r="E48" i="7"/>
  <c r="I48" i="7" s="1"/>
  <c r="E44" i="7"/>
  <c r="I44" i="7" s="1"/>
  <c r="E38" i="7"/>
  <c r="I38" i="7" s="1"/>
  <c r="E34" i="7"/>
  <c r="I34" i="7" s="1"/>
  <c r="E28" i="7"/>
  <c r="I28" i="7" s="1"/>
  <c r="E19" i="7"/>
  <c r="I19" i="7" s="1"/>
  <c r="E15" i="7"/>
  <c r="I15" i="7" s="1"/>
  <c r="E10" i="7"/>
  <c r="I10" i="7" s="1"/>
  <c r="E4" i="7"/>
  <c r="I4" i="7" s="1"/>
  <c r="D38" i="7"/>
  <c r="H38" i="7" s="1"/>
  <c r="D28" i="7"/>
  <c r="H28" i="7" s="1"/>
  <c r="M21" i="6" l="1"/>
  <c r="N21" i="6" s="1"/>
  <c r="Q22" i="6"/>
  <c r="R22" i="6" s="1"/>
  <c r="U22" i="6"/>
  <c r="V22" i="6" s="1"/>
  <c r="M22" i="6"/>
  <c r="N22" i="6" s="1"/>
  <c r="U17" i="6"/>
  <c r="M23" i="6"/>
  <c r="N23" i="6" s="1"/>
  <c r="Q18" i="6"/>
  <c r="U24" i="6"/>
  <c r="M18" i="6"/>
  <c r="N18" i="6" s="1"/>
  <c r="Q19" i="6"/>
  <c r="U19" i="6"/>
  <c r="M19" i="6"/>
  <c r="N19" i="6" s="1"/>
  <c r="Q20" i="6"/>
  <c r="R20" i="6" s="1"/>
  <c r="R27" i="10"/>
  <c r="E7" i="8" s="1"/>
  <c r="Q26" i="6"/>
  <c r="U20" i="6"/>
  <c r="V20" i="6" s="1"/>
  <c r="U26" i="6"/>
  <c r="M15" i="6"/>
  <c r="N15" i="6" s="1"/>
  <c r="Q16" i="6"/>
  <c r="U16" i="6"/>
  <c r="M16" i="6"/>
  <c r="N16" i="6" s="1"/>
  <c r="Q23" i="6"/>
  <c r="M17" i="6"/>
  <c r="N17" i="6" s="1"/>
  <c r="Q24" i="6"/>
  <c r="U18" i="6"/>
  <c r="M24" i="6"/>
  <c r="N24" i="6" s="1"/>
  <c r="Q25" i="6"/>
  <c r="U25" i="6"/>
  <c r="M25" i="6"/>
  <c r="N25" i="6" s="1"/>
  <c r="N27" i="10"/>
  <c r="E6" i="8" s="1"/>
  <c r="M20" i="6"/>
  <c r="N20" i="6" s="1"/>
  <c r="M26" i="6"/>
  <c r="N26" i="6" s="1"/>
  <c r="Q21" i="6"/>
  <c r="U15" i="6"/>
  <c r="U21" i="6"/>
  <c r="M8" i="6"/>
  <c r="N8" i="6" s="1"/>
  <c r="U8" i="6"/>
  <c r="Q17" i="6"/>
  <c r="U23" i="6"/>
  <c r="Q8" i="6"/>
  <c r="D59" i="7"/>
  <c r="D52" i="7"/>
  <c r="H52" i="7" s="1"/>
  <c r="D48" i="7"/>
  <c r="I22" i="6"/>
  <c r="J22" i="6" s="1"/>
  <c r="D44" i="7"/>
  <c r="D34" i="7"/>
  <c r="D15" i="7"/>
  <c r="H15" i="7" s="1"/>
  <c r="D10" i="7"/>
  <c r="H10" i="7" s="1"/>
  <c r="D19" i="7"/>
  <c r="D4" i="7"/>
  <c r="H4" i="7" s="1"/>
  <c r="N27" i="6" l="1"/>
  <c r="C6" i="8" s="1"/>
  <c r="V27" i="10"/>
  <c r="E8" i="8" s="1"/>
  <c r="R25" i="6"/>
  <c r="V25" i="6"/>
  <c r="R17" i="6"/>
  <c r="V17" i="6"/>
  <c r="R16" i="6"/>
  <c r="V16" i="6"/>
  <c r="R15" i="6"/>
  <c r="V15" i="6"/>
  <c r="I8" i="6"/>
  <c r="J8" i="6" s="1"/>
  <c r="H34" i="7"/>
  <c r="H19" i="7"/>
  <c r="H44" i="7"/>
  <c r="H59" i="7"/>
  <c r="H48" i="7"/>
  <c r="I16" i="6"/>
  <c r="J16" i="6" s="1"/>
  <c r="I17" i="6"/>
  <c r="J17" i="6" s="1"/>
  <c r="I20" i="6"/>
  <c r="J20" i="6" s="1"/>
  <c r="R8" i="6"/>
  <c r="V8" i="6"/>
  <c r="J27" i="10" l="1"/>
  <c r="E5" i="8" s="1"/>
  <c r="I26" i="6"/>
  <c r="J26" i="6" s="1"/>
  <c r="V26" i="6"/>
  <c r="R26" i="6"/>
  <c r="V19" i="6"/>
  <c r="R19" i="6"/>
  <c r="V18" i="6"/>
  <c r="R18" i="6"/>
  <c r="R23" i="6"/>
  <c r="V23" i="6"/>
  <c r="V21" i="6"/>
  <c r="R21" i="6"/>
  <c r="I24" i="6"/>
  <c r="J24" i="6" s="1"/>
  <c r="R24" i="6"/>
  <c r="V24" i="6"/>
  <c r="I18" i="6"/>
  <c r="J18" i="6" s="1"/>
  <c r="I15" i="6"/>
  <c r="J15" i="6" s="1"/>
  <c r="I23" i="6"/>
  <c r="J23" i="6" s="1"/>
  <c r="I19" i="6"/>
  <c r="J19" i="6" s="1"/>
  <c r="I21" i="6"/>
  <c r="J21" i="6" s="1"/>
  <c r="I25" i="6"/>
  <c r="J25" i="6" s="1"/>
  <c r="J27" i="6" l="1"/>
  <c r="C5" i="8" s="1"/>
  <c r="V27" i="6"/>
  <c r="C8" i="8" s="1"/>
  <c r="R27" i="6"/>
  <c r="C7" i="8" s="1"/>
</calcChain>
</file>

<file path=xl/sharedStrings.xml><?xml version="1.0" encoding="utf-8"?>
<sst xmlns="http://schemas.openxmlformats.org/spreadsheetml/2006/main" count="1543" uniqueCount="215">
  <si>
    <t>OWNYourSECAP - granta līgums Nr. 101077109</t>
  </si>
  <si>
    <t>Instruments enerģētikas un klimata pasākumu izvērtēšanai pašvaldībās</t>
  </si>
  <si>
    <t>Pamatinformācija</t>
  </si>
  <si>
    <t>Process un mērķis</t>
  </si>
  <si>
    <t>Parametrs</t>
  </si>
  <si>
    <t>Punktu novērtējums</t>
  </si>
  <si>
    <t>Parametram dotais svars</t>
  </si>
  <si>
    <t>Pamatojums</t>
  </si>
  <si>
    <t>Izvēlētā pasākuma joma</t>
  </si>
  <si>
    <t>1 punkts par katru jomu. Ja pasākums skar visas 3 jomas, tad max 3 punkti</t>
  </si>
  <si>
    <t>Jo vairāk jomas pasākums ietver, jo tam ir pozitīvāka ietekme</t>
  </si>
  <si>
    <t>Vai pasākumam ir politiskais atbalsts, lai to īstenotu nākamajos mēnošos?</t>
  </si>
  <si>
    <t>ja ir, 2 punkti; var nodrošināt -1 punkts; nav vai nav identificēts - 0 punkti</t>
  </si>
  <si>
    <t>Ja pasākumam ir politiskais atbalsts, tas nozīmē, ka pasākums arī reāli varētu tikt īstenots, tāpēc arī par to ir vairāk punktu</t>
  </si>
  <si>
    <t>Vai ir izvēlēta struktūrvienība / cilvēks pašvaldībā, kas būs atbildīga par pasākuma organizēšanu?</t>
  </si>
  <si>
    <t>ja ir identificēti atbildīgie, tad 1; ja nav, tad 0</t>
  </si>
  <si>
    <t>Svarīgi ir, lai šajā fāzē būtu identificētas iesaistītās personas/struktūrvienības, kas nodrošinās pasākuma plānošanu</t>
  </si>
  <si>
    <t>Vai ir izvēlēta struktūrvienība / cilvēks pašvaldībā, kas būs atbildīga par pasākuma ieviešanu?</t>
  </si>
  <si>
    <t>Svarīgi ir, lai šajā fāzē būtu identificētas iesaistītās personas/struktūrvienības, kas nodrošinās pasākuma ieviešanu</t>
  </si>
  <si>
    <t xml:space="preserve">Vai ir citas iesaistītās puses, kas ir jau identificētas? </t>
  </si>
  <si>
    <t>ja ir identificētas citas puses, tad 1; ja nav, tad 0</t>
  </si>
  <si>
    <t>Lai gan parametram nav augsts svarīgums, tomēr ir svarīgi noteikt, vai ir identificētas citas iesaistītās puses un kas tās ir</t>
  </si>
  <si>
    <t xml:space="preserve">Vai investīciju apjoms ir zināms un vai šis finansējums ir pieejams?  </t>
  </si>
  <si>
    <t>Svarīgs punkts, lai nodrošinātu pasākuma ieviešanu. Ja finansējuma apjoms un avots nav zināms, pastāv ļoti lielas iespējas, ka pasākums netiks īstenots</t>
  </si>
  <si>
    <t>Kāds ir pasākuma laika grafiks? (cik mēneši)</t>
  </si>
  <si>
    <t>Īstermiņa - 3 punkti; vidējs termiņš 2 punkti; ilgtermiņš 1 punkts; nav identificēts 0 punkti</t>
  </si>
  <si>
    <t>Jo īsāks ir pasākuma ieviešanas laika grafiks, jo vairāk punktu, tomēr šim parametram nav liels svars, jo ilgtermiņa pasākumi ir tikpat svarīgi kā īstermiņa</t>
  </si>
  <si>
    <t>Vai ir zināmi pasākuma ietaupījumi?</t>
  </si>
  <si>
    <t>ja zināmi ietaupījumi, 1 punkts; ja nav, 0</t>
  </si>
  <si>
    <t>Vidējs svarīgums, jo ietaupījumu apjomam ir nozīme, bet ir virkne pasākumu, kuros ietaupījumus nebūs iespējams noteikt</t>
  </si>
  <si>
    <t>Vai ir zināms pasākuma atmaksāšanās laiks</t>
  </si>
  <si>
    <t>Atmaksāšanas laikam ir liela nozīme lēmuma pieņemšanā par pasākuma īstenošanu, tāpēc tam ir arī augsta svarīguma pakāpe un vairāk punktu par tiem pasākumiem ar īsu atmaksāšanās laiku</t>
  </si>
  <si>
    <t>Vai pastāv jebkādi šķēršļi, lai uzsāktu īstenot šo pasākumu nākamajos mēnešos?</t>
  </si>
  <si>
    <t>ja nav šķēršļu, 1 punkts; ja ir - 0 punkti</t>
  </si>
  <si>
    <t>Šķēršļu definēšanai ir nozīme, plānojot pasākumus. Šķēršļu skaitam pieaugot, samazinās iespējas pasākumu īstenot</t>
  </si>
  <si>
    <t>Vai pasākums var tikt replicēts lielākā mērogā savā pašvaldībā un/vai arī citās pašvaldībās?</t>
  </si>
  <si>
    <t>ja jā, 1 punkts; ja nē - 0 punkti</t>
  </si>
  <si>
    <t>Pasākuma izvēlē ir svarīgi saprast, vai pasākumu ir iespējams īstenot pēc tam arī lielākā mērogā vai kādā citā pašvaldībā, tomēr šim parametram nav augsta svarīguma pakāpe</t>
  </si>
  <si>
    <t xml:space="preserve">Cik svarīgi ir īstenot šo pasākumu pašvaldībā nākamo 1-2 gadu laikā? </t>
  </si>
  <si>
    <t>ja ļoti svarīgi, 3 punkti; diezgan svarīgi 2 punkti; 50/50 - 1 punkts; pārējie - 0 punkti</t>
  </si>
  <si>
    <t>Svarīgs parametrs, lai īstenotu izvēlēto pasākumu. Jo analizētais pasākums ir svarīgāks pašvaldībai, jo augstāks punktu skaits</t>
  </si>
  <si>
    <t>Vai pasākumam ir arī sociālie ieguvumi?</t>
  </si>
  <si>
    <t>ja jā un vairāk nekā 3 sociālie ieguvumi, tad 1 punkts; ja nav vai mazāk par 3 ieguvumiem - 0 punkti</t>
  </si>
  <si>
    <t>Sociālo ieguvumu definēšana ir svarīgs priekšnosacījums jebkura pasākuma īstenošanā. Tam šajā izvērtējumā ir dots arī vidējs svarīguma vērtējums</t>
  </si>
  <si>
    <t>Pašvaldība:</t>
  </si>
  <si>
    <t>Datums:</t>
  </si>
  <si>
    <t>Aizpildīja:</t>
  </si>
  <si>
    <t>1.</t>
  </si>
  <si>
    <t>P</t>
  </si>
  <si>
    <t>Σ</t>
  </si>
  <si>
    <t>Klimata mazināšanas pasākums</t>
  </si>
  <si>
    <t>Izvēlēties tās jomas, kas skar attiecīgo pasākumu</t>
  </si>
  <si>
    <t>Izvēlēties</t>
  </si>
  <si>
    <t>Mazināšanas un pielāgošanās pasākums</t>
  </si>
  <si>
    <t>2.</t>
  </si>
  <si>
    <t>jā, politiskais atbalsts var tikt nodrošināts</t>
  </si>
  <si>
    <t>Lūdzu, izvēlieties</t>
  </si>
  <si>
    <t>nē</t>
  </si>
  <si>
    <t>Vidēja termiņa (1-5 gadi)</t>
  </si>
  <si>
    <t xml:space="preserve">Lūdzu, izvēlieties attiecīgo laika periodu
</t>
  </si>
  <si>
    <t>Nav identificēts</t>
  </si>
  <si>
    <t>jā</t>
  </si>
  <si>
    <t>Ja jā, lūdzu, nosauciet 3 galvenās barjeras</t>
  </si>
  <si>
    <t>Ja jā, lūdzu, definējiet mērogu enerģijas vienībās un/vai %</t>
  </si>
  <si>
    <t>Ja jā, nosauciet dažus no nozīmīgākajiem ieguvumiem</t>
  </si>
  <si>
    <t>Svars</t>
  </si>
  <si>
    <t>Politiskais atbalsts</t>
  </si>
  <si>
    <t>jā, noteikti</t>
  </si>
  <si>
    <t>nē, šāda veida pasākumiem nav tagad politiskā atbalsta</t>
  </si>
  <si>
    <t>Mazināšanas, pielāgošanās un enerģētiskās nabadzības pasākums</t>
  </si>
  <si>
    <t>vēl jāizvērtē</t>
  </si>
  <si>
    <t>atbildīgais organizēšana</t>
  </si>
  <si>
    <t>Pašvaldības ēkas, iekārtas</t>
  </si>
  <si>
    <t>identificēti</t>
  </si>
  <si>
    <t>Pakalpojuma sektors, iekārtas</t>
  </si>
  <si>
    <t>nav identificēti</t>
  </si>
  <si>
    <t>Mājokļi</t>
  </si>
  <si>
    <t>Ielu apgaismojums</t>
  </si>
  <si>
    <t>atbildīgais ieviešana</t>
  </si>
  <si>
    <t>Rūpniecība (neskaitot ETS)</t>
  </si>
  <si>
    <t xml:space="preserve">identificēti </t>
  </si>
  <si>
    <t>Rūpniecība (ETS)</t>
  </si>
  <si>
    <t>Pašvaldības autoparks</t>
  </si>
  <si>
    <t>Sabiedriskais transports</t>
  </si>
  <si>
    <t>Citas puses</t>
  </si>
  <si>
    <t>Privātais un komerctransports</t>
  </si>
  <si>
    <t>Atkritumi un notekūdeņu attīrīšana</t>
  </si>
  <si>
    <t>Vietējā elektroenerģijas ražošana</t>
  </si>
  <si>
    <t>Vietējā siltumenerģijas ražošana</t>
  </si>
  <si>
    <t>Investīcijas</t>
  </si>
  <si>
    <t>Citi</t>
  </si>
  <si>
    <t>Laika grafiks</t>
  </si>
  <si>
    <t>Īstermiņa (1 gada laikā)</t>
  </si>
  <si>
    <t>Ilgtermiņa (&gt; 5 gadi)</t>
  </si>
  <si>
    <t>Ietaupījumi</t>
  </si>
  <si>
    <t>Atmaksāšanas laiks</t>
  </si>
  <si>
    <t>Šķēršļi</t>
  </si>
  <si>
    <t>Replicēšana</t>
  </si>
  <si>
    <t>nē, tas ir vienreizējs pasākums</t>
  </si>
  <si>
    <t>Svarīgums</t>
  </si>
  <si>
    <t>Ļoti svarīgi</t>
  </si>
  <si>
    <t>Diezgan svarīgi</t>
  </si>
  <si>
    <t>50/50</t>
  </si>
  <si>
    <t>Nav svarīgākais</t>
  </si>
  <si>
    <t>Nav svarīgi, bet būtu labi izdarīt</t>
  </si>
  <si>
    <t>Sociālie ieguvumi</t>
  </si>
  <si>
    <t xml:space="preserve">Izvēlēties </t>
  </si>
  <si>
    <t>-</t>
  </si>
  <si>
    <t>C1</t>
  </si>
  <si>
    <t>C2</t>
  </si>
  <si>
    <t>Pasākums1</t>
  </si>
  <si>
    <t>Pasākums2</t>
  </si>
  <si>
    <t>Pasākums3</t>
  </si>
  <si>
    <t>Pasākums4</t>
  </si>
  <si>
    <t>C3</t>
  </si>
  <si>
    <t>C4</t>
  </si>
  <si>
    <t>Punkti</t>
  </si>
  <si>
    <t>Pašvaldības infrastruktūra</t>
  </si>
  <si>
    <t>Pasākums #1</t>
  </si>
  <si>
    <t>Pasākums #2</t>
  </si>
  <si>
    <t>Pasākums #3</t>
  </si>
  <si>
    <t>Pasākums #4</t>
  </si>
  <si>
    <t>Pasākumi</t>
  </si>
  <si>
    <t>Izvēlieties pasākumu no saraksta vai paši nodefinējiet</t>
  </si>
  <si>
    <t>Ārsienu siltināšana, logu nomaiņa, jumta siltināšana; ārējais noēnojums</t>
  </si>
  <si>
    <t>Vecu iekārtu aizstāšana ar energoefektīvām iekārtām</t>
  </si>
  <si>
    <t>Iekšējā apgaismojuma nomaiņa</t>
  </si>
  <si>
    <t xml:space="preserve">Pašvaldības ēkas un infrastruktūra </t>
  </si>
  <si>
    <t>Ēkas vadības sistēmas uzstādīšana</t>
  </si>
  <si>
    <t>Ventilācijas sistēmas nomaiņa vai uzstādīšana</t>
  </si>
  <si>
    <t>Skaitītāju uzstādīšana</t>
  </si>
  <si>
    <t>Modernizētu siltummezglu ierīkošana ēkās</t>
  </si>
  <si>
    <t>Ielu apgaismojuma gaismekļu nomaiņa uz efektīviem</t>
  </si>
  <si>
    <t>Ielu apgaismojuma inventarizācijas veikšana</t>
  </si>
  <si>
    <t>Optimāla ielu apgaismojuma sistēmas darbināšana</t>
  </si>
  <si>
    <t>Energopārvaldības sistēmas izveide un ieviešana</t>
  </si>
  <si>
    <t>Veco un/vai fosilā kurināmā katlu nomaiņa uz atjaunojamiem energoresursiem</t>
  </si>
  <si>
    <t>Saules paneļu / kolektoru uzstādīšana karstā ūdens uzsildīšanai</t>
  </si>
  <si>
    <t>Saules paneļu uzstādīšana elektroenerģijas ražošanai pašpatēriņa vajadzībām</t>
  </si>
  <si>
    <t>MĀJOKĻI</t>
  </si>
  <si>
    <t>Atbalsta pasākumu izvērtējums ēku energoefektivitātei</t>
  </si>
  <si>
    <t>Daudzdzīvokļu ēku atjaunošanas stratēģiskā plāna izstrāde</t>
  </si>
  <si>
    <t>Iedzīvotāju iesaiste daudzdzīvokļu atjaunošanā</t>
  </si>
  <si>
    <t xml:space="preserve">Atbalsta pasākumu sniegšana iedzīvotājiem </t>
  </si>
  <si>
    <t>Kritēriji</t>
  </si>
  <si>
    <t>Vai ir zināms pasākuma atmaksāšanās laiks?</t>
  </si>
  <si>
    <t>Mobilitāte</t>
  </si>
  <si>
    <t>MOBILITĀTE</t>
  </si>
  <si>
    <t>Izvēlētā pasākuma nosaukums</t>
  </si>
  <si>
    <t>Ietekmētie sektori</t>
  </si>
  <si>
    <t>Enerģijas ražošana</t>
  </si>
  <si>
    <t>ENERĢIJAS RAŽOŠANA</t>
  </si>
  <si>
    <t>Pielāgošanās klimata pārmaiņām</t>
  </si>
  <si>
    <t>Vai ir zināmi pasākuma ieguvumi?</t>
  </si>
  <si>
    <t>Ja jā, kādi ir ieguvumi?</t>
  </si>
  <si>
    <t>PIELĀGOŠANĀS KLIMATA PĀRMAIŅĀM</t>
  </si>
  <si>
    <t>Sabiedriskā transporta maršrutu optimizēšana</t>
  </si>
  <si>
    <t>Mobilitātes punktu veidošana</t>
  </si>
  <si>
    <t>Gājēju un veloceliņu infrastruktūras uzlabošana</t>
  </si>
  <si>
    <t>Automašīnu koplietošanas pakalpojumu veicināšana</t>
  </si>
  <si>
    <t>Apļveida krustojuma veidošana satiksmes sastrēgumu mazināšanai</t>
  </si>
  <si>
    <t>Ekobraukšana un tā veicināšana</t>
  </si>
  <si>
    <t>Transporta plūsmas optimizācija ar luksoforu palīdzību</t>
  </si>
  <si>
    <t>Elektrouzlādes staciju attīstība</t>
  </si>
  <si>
    <t>Videi draudzīga sabiedriskā transporta attīstīšana</t>
  </si>
  <si>
    <t>Identificēt jutīgākās valsts un pašvaldību ēkas, kam būtu nepieciešama pielāgošana klimata pārmaiņām un to saistītajiem riskiem</t>
  </si>
  <si>
    <t>Uzlabot agrīnās brīdināšanas un prognozēšanas sistēmas, lai brīdinātu par ekstrēmiem laikapstākļiem</t>
  </si>
  <si>
    <t xml:space="preserve">Veicināt bezmaksas brīvi piekļūstama dzeramā ūdens pieejamību publiskās vietās </t>
  </si>
  <si>
    <t xml:space="preserve">Veikt ekspertu apmācību par integrētiem klimata pārmaiņu mazināšanas un pielāgošanās klimata pārmaiņām aspektiem </t>
  </si>
  <si>
    <t xml:space="preserve">Nodrošināt tūrisma infrastruktūras pielāgošanu </t>
  </si>
  <si>
    <t>Attīrīt, atjaunot, uzturēt un pielāgot meliorācijas sistēmas</t>
  </si>
  <si>
    <t>Veicināt tādu apstādījumu veidošanu pilsētvidē, kas rada noēnojumu</t>
  </si>
  <si>
    <t>Jūras krasta erozijas mazināšana</t>
  </si>
  <si>
    <t>Siltumtrašu nomaiņa</t>
  </si>
  <si>
    <t>Pāreja no fosilā kurināmā uz atjaunojamiem energoresursiem siltumapgādē</t>
  </si>
  <si>
    <t>Jaunu siltumenerģijas patērētāju piesaiste</t>
  </si>
  <si>
    <t>"Skursteņu" daudzdzīvokļu ēku ilgtspējīga apsaimniekošana</t>
  </si>
  <si>
    <t>Veicināt elektroenerģijas ražošanu ar Saules paneļiem</t>
  </si>
  <si>
    <t>Energokopienu veidošana</t>
  </si>
  <si>
    <t>Veicināt atjaunojamo energoresursu izmantošanu privātmājās</t>
  </si>
  <si>
    <t>Informatīvie pasākumi</t>
  </si>
  <si>
    <t>Siltuma atlikuma izmantošana no rūpniecības uzņēmumiem siltumapgādē</t>
  </si>
  <si>
    <t xml:space="preserve">Energoefektivitātes  paaugstināšana katlu mājās </t>
  </si>
  <si>
    <t>Kvalitatīva kurināmā iepirkšana</t>
  </si>
  <si>
    <t>Analizētie pasākumi enerģētikas un klimata jomās pašvaldībā un to vērtējums</t>
  </si>
  <si>
    <t xml:space="preserve">Līdz šim lielākā daļa pašvaldību izstrādā savus Ilgtspējīgas enerģētikas un klimata rīcības plānus, piesaistot konsultantus, un pašvaldības darbinieki bieži nav tieši iesaistīti plāna izstrādes procesā. Tā rezultātā pašvaldības nejūtas kā plāna “īpašnieki”, kas ietekmē enerģētikas un klimata rīcības plānā iekļauto pasākumu ieviešanu pēc tam. 
Enerģētikas un klimata plānošanas jomā ir virkne pieredzējušu pašvaldību, tomēr to skaits pagaidām ir pārāk mazs un ir jāpieliek lielākas pūles, lai citas pašvaldības, īpaši mazās un vidējās pašvaldības, sasniegtu līdzvērtīgu līmeni. 
Tāpēc OwnYourSECAP projekta mērķis ir sniegt nepieciešamo atbalstu un instrumentus pašvaldībām gan Latvijā, gan citviet Eiropā, kas ļautu tām sistemātiski plānot un ieviest pašvaldības enerģētikas un klimata plānos iekļautos pasākumus. Projekta laikā tiks veiktas gan apmācības, gan nodrošināts darbs ar pašvaldības speciālistiem, kā arī sniegts atbalsts energopārvaldības sistēmas izveidē un enerģētikas un klimata rīcības plānu izstrādē vai atjaunošanā. 
</t>
  </si>
  <si>
    <t xml:space="preserve">Šī instrumenta mērķis ir sniegt atbalstu identificēt un izvērtēt dažādus pasākumus, kas iekļauti pašvaldību enerģētikas un klimata rīcības plānos. Izvērtējot un salīdzinot dažādus pasākumus, pašvaldība varēs vieglāt izvēlēties, kurus uzsākt īstenot. </t>
  </si>
  <si>
    <t>Instrumenta izstrādātājs</t>
  </si>
  <si>
    <t>pelēko šūnu saturu un izkārtojumu nedrīkst mainīt</t>
  </si>
  <si>
    <t>Piezīmes</t>
  </si>
  <si>
    <t>Viscaur failā šūnām tiek lietots divu galveno krāsu kods:</t>
  </si>
  <si>
    <t>Instrukcija faila lietošanai</t>
  </si>
  <si>
    <t xml:space="preserve">Lūdzu, izvēlieties. 
Ja nē, lūdzu, paskaidrojiet šeit, kāpēc </t>
  </si>
  <si>
    <t>Ja jā, lūdzu, paskaidrojiet šeit</t>
  </si>
  <si>
    <t>Ja jā, kādas ir investīcijas? 
Ja nē, lūdzu, paskaidrojiet šeit, kāpēc</t>
  </si>
  <si>
    <t>Ja jā, lūdzu, pierakstiet šeit 3 galvenās barjeras</t>
  </si>
  <si>
    <t>Ja jā, pierakstiet dažus no nozīmīgākajiem ieguvumiem</t>
  </si>
  <si>
    <t>Izvēlieties sektorus no saraksta, kurus skars šī pasākuma ieviešana.
Ja izvēlaties "Citi", pierakstiet, kurš sektors</t>
  </si>
  <si>
    <t xml:space="preserve">Lūdzu, izvēlieties atbildi no saraksta
</t>
  </si>
  <si>
    <t>Ja jā, lūdzu, definējiet mērogu, piemēram, %</t>
  </si>
  <si>
    <t xml:space="preserve">1) Izklājlapā "Pasākumu kopsavilkums" tiek automātiski izģenerēti visi pasākumi un punktu summa. Informācija par katru pasākumu tiek definēta katra sektora izklājlapā, piemēram, pašvaldības infrastruktūra, mājokļi utt. 
2) Izvēlētie sektori atbilst Ilgtspējīgas enerģētikas un klimata rīcības plānos nodefinētajiem galvenajiem sektoriem. Zem katra sektora šajā failā Jūs varat analizēt vismaz 4 pasākumus. Jums ir iespēja pasākumus izvēlēties no saraksta vai tos nodefinēt pašiem. Par katru pasākumu Jums ir iespēja pierakstīt papildus informāciju ailē "Piezīmes".
3) Katra pasākuma analīzei esam nodefinējuši 15 dažādus kritērijus. Katram kritērijam ir savs nozīmīgums - svars (vairāk informācijas lapā: Punktu skaidrojums).
4) Katram pasākuma kritērijam ir doti dažādi atbilžu varianti. Katrai atbildei ir savs jau iepriekš nodefinēts punktu skaits (vairāk informācijas lapā: Punktu skaidrojums). 
</t>
  </si>
  <si>
    <t>Vai ir izvēlēta struktūrvienība / cilvēks pašvaldībā, kas būs atbildīga par pasākuma plānošanu un organizēšanu?</t>
  </si>
  <si>
    <t>Vai ir izvēlēta struktūrvienība / cilvēks pašvaldībā, kas būs atbildīga par pasākuma ieviešanu un uzturēšanu?</t>
  </si>
  <si>
    <r>
      <t>Ja jā, kādi ir ietaupījumi €, MWh/gadā un/vai t CO</t>
    </r>
    <r>
      <rPr>
        <i/>
        <vertAlign val="subscript"/>
        <sz val="11"/>
        <color theme="4"/>
        <rFont val="Calibri"/>
        <family val="2"/>
        <charset val="186"/>
        <scheme val="minor"/>
      </rPr>
      <t>2</t>
    </r>
    <r>
      <rPr>
        <i/>
        <sz val="11"/>
        <color theme="4"/>
        <rFont val="Calibri"/>
        <family val="2"/>
        <charset val="186"/>
        <scheme val="minor"/>
      </rPr>
      <t>/gadā, vai citi ieguvumi, piem., saražotā AER?</t>
    </r>
  </si>
  <si>
    <t>Vai pasākumam ir arī sociālie un/vai citi ieguvumi?</t>
  </si>
  <si>
    <t>Pašvaldības zili, zaļā infrastruktūra</t>
  </si>
  <si>
    <t>apjoms zināms, bet nav pieejams</t>
  </si>
  <si>
    <t>Klimata pielāgošanās pasākums</t>
  </si>
  <si>
    <t>Mazināšanas un enerģētiskās nabadzības pasākums</t>
  </si>
  <si>
    <t>ja zināmas investīcijas un pieejams finansējums, tad 2; ja nav, tad 0, bet, ja finansējuma apjoms ir zināms, bet tas nav pieejams, tad ir 1 punkts</t>
  </si>
  <si>
    <t>Ekodoma un e7</t>
  </si>
  <si>
    <t>Enerģētiskās nabadzības mazināšanas pasākums</t>
  </si>
  <si>
    <t>Galvenie sektori</t>
  </si>
  <si>
    <t>dzeltenājās šūnās Jums ir jāievada dati, kā arī Jūs varat pierakstīt katra pasākuma "Piezīmes"</t>
  </si>
  <si>
    <t>Pasākumi, kas identificēti diskusiju laikā, bet nav tālāk analizēti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</si>
</sst>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86"/>
      <scheme val="minor"/>
    </font>
    <font>
      <sz val="11"/>
      <color theme="1"/>
      <name val="Calibri"/>
      <family val="2"/>
      <scheme val="minor"/>
    </font>
    <font>
      <sz val="10"/>
      <color theme="1"/>
      <name val="Calibri"/>
      <family val="2"/>
      <charset val="186"/>
      <scheme val="minor"/>
    </font>
    <font>
      <b/>
      <sz val="11"/>
      <color theme="1"/>
      <name val="Calibri"/>
      <family val="2"/>
      <scheme val="minor"/>
    </font>
    <font>
      <b/>
      <sz val="14"/>
      <color rgb="FF000000"/>
      <name val="Calibri"/>
      <family val="2"/>
      <scheme val="minor"/>
    </font>
    <font>
      <b/>
      <sz val="14"/>
      <color theme="1"/>
      <name val="Calibri"/>
      <family val="2"/>
      <scheme val="minor"/>
    </font>
    <font>
      <sz val="11"/>
      <name val="Calibri"/>
      <family val="2"/>
      <scheme val="minor"/>
    </font>
    <font>
      <sz val="10"/>
      <name val="Calibri"/>
      <family val="2"/>
      <charset val="186"/>
      <scheme val="minor"/>
    </font>
    <font>
      <sz val="11"/>
      <color theme="4"/>
      <name val="Calibri"/>
      <family val="2"/>
      <scheme val="minor"/>
    </font>
    <font>
      <sz val="9"/>
      <color rgb="FF000000"/>
      <name val="Arial"/>
      <family val="2"/>
    </font>
    <font>
      <b/>
      <sz val="10"/>
      <color rgb="FF000000"/>
      <name val="Arial"/>
      <family val="2"/>
    </font>
    <font>
      <b/>
      <sz val="9"/>
      <color rgb="FF000000"/>
      <name val="Arial"/>
      <family val="2"/>
    </font>
    <font>
      <sz val="11"/>
      <color rgb="FF4472C4"/>
      <name val="Calibri"/>
      <family val="2"/>
      <scheme val="minor"/>
    </font>
    <font>
      <b/>
      <sz val="11"/>
      <color rgb="FF4472C4"/>
      <name val="Calibri"/>
      <family val="2"/>
      <charset val="186"/>
      <scheme val="minor"/>
    </font>
    <font>
      <b/>
      <sz val="11"/>
      <color theme="4"/>
      <name val="Calibri"/>
      <family val="2"/>
      <charset val="186"/>
      <scheme val="minor"/>
    </font>
    <font>
      <b/>
      <sz val="14"/>
      <color theme="1"/>
      <name val="Calibri"/>
      <family val="2"/>
      <charset val="186"/>
      <scheme val="minor"/>
    </font>
    <font>
      <b/>
      <sz val="14"/>
      <color theme="1"/>
      <name val="Calibri"/>
      <family val="2"/>
      <charset val="186"/>
    </font>
    <font>
      <b/>
      <sz val="11"/>
      <color theme="1"/>
      <name val="Calibri"/>
      <family val="2"/>
      <charset val="186"/>
      <scheme val="minor"/>
    </font>
    <font>
      <u/>
      <sz val="11"/>
      <color theme="10"/>
      <name val="Calibri"/>
      <family val="2"/>
      <charset val="186"/>
      <scheme val="minor"/>
    </font>
    <font>
      <sz val="11"/>
      <name val="Calibri"/>
      <family val="2"/>
      <charset val="186"/>
      <scheme val="minor"/>
    </font>
    <font>
      <sz val="8"/>
      <name val="Calibri"/>
      <family val="2"/>
      <charset val="186"/>
      <scheme val="minor"/>
    </font>
    <font>
      <sz val="9"/>
      <color rgb="FF000000"/>
      <name val="Arial"/>
      <family val="2"/>
      <charset val="186"/>
    </font>
    <font>
      <sz val="11"/>
      <color theme="0"/>
      <name val="Calibri"/>
      <family val="2"/>
      <charset val="186"/>
      <scheme val="minor"/>
    </font>
    <font>
      <b/>
      <sz val="12"/>
      <color theme="1"/>
      <name val="Calibri"/>
      <family val="2"/>
      <charset val="186"/>
      <scheme val="minor"/>
    </font>
    <font>
      <sz val="11"/>
      <color rgb="FF000000"/>
      <name val="Calibri"/>
      <family val="2"/>
      <charset val="186"/>
    </font>
    <font>
      <i/>
      <sz val="11"/>
      <color rgb="FF4472C4"/>
      <name val="Calibri"/>
      <family val="2"/>
      <charset val="186"/>
      <scheme val="minor"/>
    </font>
    <font>
      <i/>
      <sz val="11"/>
      <color theme="4"/>
      <name val="Calibri"/>
      <family val="2"/>
      <charset val="186"/>
      <scheme val="minor"/>
    </font>
    <font>
      <i/>
      <vertAlign val="subscript"/>
      <sz val="11"/>
      <color theme="4"/>
      <name val="Calibri"/>
      <family val="2"/>
      <charset val="186"/>
      <scheme val="minor"/>
    </font>
    <font>
      <b/>
      <sz val="11"/>
      <name val="Calibri"/>
      <family val="2"/>
      <charset val="186"/>
      <scheme val="minor"/>
    </font>
  </fonts>
  <fills count="1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rgb="FFFFFFFF"/>
        <bgColor rgb="FF000000"/>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3" tint="0.39997558519241921"/>
        <bgColor indexed="64"/>
      </patternFill>
    </fill>
    <fill>
      <patternFill patternType="solid">
        <fgColor theme="7" tint="0.79998168889431442"/>
        <bgColor rgb="FF000000"/>
      </patternFill>
    </fill>
    <fill>
      <patternFill patternType="solid">
        <fgColor theme="6" tint="0.79998168889431442"/>
        <bgColor indexed="64"/>
      </patternFill>
    </fill>
    <fill>
      <patternFill patternType="solid">
        <fgColor theme="6" tint="0.79998168889431442"/>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bottom/>
      <diagonal/>
    </border>
    <border>
      <left style="thin">
        <color indexed="64"/>
      </left>
      <right style="thin">
        <color rgb="FF000000"/>
      </right>
      <top style="thin">
        <color rgb="FF000000"/>
      </top>
      <bottom/>
      <diagonal/>
    </border>
  </borders>
  <cellStyleXfs count="3">
    <xf numFmtId="0" fontId="0" fillId="0" borderId="0"/>
    <xf numFmtId="0" fontId="18" fillId="0" borderId="0" applyNumberFormat="0" applyFill="0" applyBorder="0" applyAlignment="0" applyProtection="0"/>
    <xf numFmtId="0" fontId="24" fillId="0" borderId="0"/>
  </cellStyleXfs>
  <cellXfs count="169">
    <xf numFmtId="0" fontId="0" fillId="0" borderId="0" xfId="0"/>
    <xf numFmtId="0" fontId="4" fillId="0" borderId="0" xfId="0" applyFont="1"/>
    <xf numFmtId="0" fontId="0" fillId="0" borderId="0" xfId="0" applyAlignment="1">
      <alignment horizontal="center"/>
    </xf>
    <xf numFmtId="0" fontId="0" fillId="0" borderId="0" xfId="0" applyAlignment="1">
      <alignment vertical="center" wrapText="1"/>
    </xf>
    <xf numFmtId="0" fontId="7" fillId="0" borderId="0" xfId="0" applyFont="1" applyAlignment="1">
      <alignment horizontal="left" vertical="center"/>
    </xf>
    <xf numFmtId="0" fontId="5" fillId="2" borderId="4" xfId="0" applyFont="1" applyFill="1" applyBorder="1"/>
    <xf numFmtId="0" fontId="5" fillId="0" borderId="0" xfId="0" applyFont="1" applyAlignment="1">
      <alignment horizontal="right"/>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14" fillId="4" borderId="6"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0" fillId="0" borderId="1" xfId="0" applyBorder="1" applyAlignment="1">
      <alignment wrapText="1"/>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1" xfId="0" applyBorder="1" applyAlignment="1">
      <alignment wrapText="1"/>
    </xf>
    <xf numFmtId="0" fontId="1" fillId="0" borderId="13" xfId="0" applyFont="1" applyBorder="1" applyAlignment="1">
      <alignment horizontal="justify" vertical="center"/>
    </xf>
    <xf numFmtId="0" fontId="18" fillId="0" borderId="1" xfId="1" quotePrefix="1" applyBorder="1" applyAlignment="1">
      <alignment vertical="center"/>
    </xf>
    <xf numFmtId="0" fontId="18" fillId="0" borderId="1" xfId="1" applyBorder="1" applyAlignment="1">
      <alignment vertical="center" wrapText="1"/>
    </xf>
    <xf numFmtId="0" fontId="17"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5" fillId="2" borderId="0" xfId="0" applyFont="1" applyFill="1" applyAlignment="1">
      <alignment horizontal="center"/>
    </xf>
    <xf numFmtId="0" fontId="15" fillId="2" borderId="0" xfId="0" applyFont="1" applyFill="1" applyAlignment="1">
      <alignment horizontal="center"/>
    </xf>
    <xf numFmtId="0" fontId="8" fillId="4" borderId="15" xfId="0" applyFont="1" applyFill="1" applyBorder="1" applyAlignment="1">
      <alignment horizontal="center" vertical="center" wrapText="1"/>
    </xf>
    <xf numFmtId="0" fontId="5" fillId="2" borderId="5" xfId="0" applyFont="1" applyFill="1" applyBorder="1"/>
    <xf numFmtId="0" fontId="5" fillId="2" borderId="1" xfId="0" applyFont="1" applyFill="1" applyBorder="1" applyAlignment="1">
      <alignment horizontal="center"/>
    </xf>
    <xf numFmtId="0" fontId="16" fillId="2" borderId="1" xfId="0" applyFont="1" applyFill="1" applyBorder="1" applyAlignment="1">
      <alignment horizontal="center"/>
    </xf>
    <xf numFmtId="0" fontId="0" fillId="2" borderId="1" xfId="0" applyFill="1" applyBorder="1" applyAlignment="1">
      <alignment horizontal="center"/>
    </xf>
    <xf numFmtId="0" fontId="0" fillId="2" borderId="0" xfId="0" applyFill="1"/>
    <xf numFmtId="0" fontId="0" fillId="2" borderId="9" xfId="0" applyFill="1" applyBorder="1"/>
    <xf numFmtId="0" fontId="0" fillId="2" borderId="14" xfId="0" applyFill="1" applyBorder="1"/>
    <xf numFmtId="0" fontId="0" fillId="7" borderId="0" xfId="0" applyFill="1"/>
    <xf numFmtId="0" fontId="0" fillId="7" borderId="9" xfId="0" applyFill="1" applyBorder="1"/>
    <xf numFmtId="0" fontId="0" fillId="7" borderId="14" xfId="0" applyFill="1" applyBorder="1"/>
    <xf numFmtId="0" fontId="0" fillId="3" borderId="0" xfId="0" applyFill="1" applyAlignment="1">
      <alignment horizontal="center"/>
    </xf>
    <xf numFmtId="0" fontId="0" fillId="3" borderId="10" xfId="0" applyFill="1" applyBorder="1"/>
    <xf numFmtId="0" fontId="0" fillId="3" borderId="12" xfId="0" applyFill="1" applyBorder="1"/>
    <xf numFmtId="0" fontId="0" fillId="3" borderId="15" xfId="0" applyFill="1" applyBorder="1"/>
    <xf numFmtId="0" fontId="0" fillId="8" borderId="0" xfId="0" applyFill="1"/>
    <xf numFmtId="0" fontId="0" fillId="8" borderId="9" xfId="0" applyFill="1" applyBorder="1" applyAlignment="1">
      <alignment horizontal="center"/>
    </xf>
    <xf numFmtId="0" fontId="0" fillId="8" borderId="14" xfId="0" applyFill="1" applyBorder="1"/>
    <xf numFmtId="0" fontId="17" fillId="8" borderId="0" xfId="0" applyFont="1" applyFill="1" applyAlignment="1">
      <alignment horizontal="center"/>
    </xf>
    <xf numFmtId="0" fontId="17" fillId="2" borderId="0" xfId="0" applyFont="1" applyFill="1" applyAlignment="1">
      <alignment horizontal="center"/>
    </xf>
    <xf numFmtId="0" fontId="17" fillId="7" borderId="0" xfId="0" applyFont="1" applyFill="1" applyAlignment="1">
      <alignment horizontal="center"/>
    </xf>
    <xf numFmtId="0" fontId="17" fillId="3" borderId="0" xfId="0" applyFont="1" applyFill="1" applyAlignment="1">
      <alignment horizontal="center"/>
    </xf>
    <xf numFmtId="0" fontId="0" fillId="0" borderId="0" xfId="0" applyAlignment="1">
      <alignment wrapText="1"/>
    </xf>
    <xf numFmtId="0" fontId="5" fillId="0" borderId="0" xfId="0" applyFont="1"/>
    <xf numFmtId="0" fontId="21" fillId="0" borderId="0" xfId="0" applyFont="1" applyAlignment="1">
      <alignment vertical="center" wrapText="1"/>
    </xf>
    <xf numFmtId="0" fontId="0" fillId="9" borderId="0" xfId="0" applyFill="1" applyAlignment="1">
      <alignment wrapText="1"/>
    </xf>
    <xf numFmtId="0" fontId="0" fillId="9" borderId="0" xfId="0" applyFill="1"/>
    <xf numFmtId="0" fontId="0" fillId="10" borderId="0" xfId="0" applyFill="1"/>
    <xf numFmtId="0" fontId="0" fillId="10" borderId="0" xfId="0" applyFill="1" applyAlignment="1">
      <alignment wrapText="1"/>
    </xf>
    <xf numFmtId="0" fontId="0" fillId="0" borderId="0" xfId="0" quotePrefix="1"/>
    <xf numFmtId="0" fontId="0" fillId="2" borderId="0" xfId="0" applyFill="1" applyAlignment="1">
      <alignment horizontal="center"/>
    </xf>
    <xf numFmtId="0" fontId="8" fillId="0" borderId="15" xfId="0" applyFont="1" applyBorder="1" applyAlignment="1">
      <alignment horizontal="center" vertical="center" wrapText="1"/>
    </xf>
    <xf numFmtId="0" fontId="0" fillId="2" borderId="6" xfId="0" applyFill="1" applyBorder="1" applyAlignment="1">
      <alignment horizontal="center"/>
    </xf>
    <xf numFmtId="0" fontId="17" fillId="2" borderId="1" xfId="0" applyFont="1" applyFill="1" applyBorder="1" applyAlignment="1">
      <alignment horizontal="center"/>
    </xf>
    <xf numFmtId="0" fontId="0" fillId="11" borderId="0" xfId="0" applyFill="1"/>
    <xf numFmtId="0" fontId="22" fillId="11" borderId="0" xfId="0" applyFont="1" applyFill="1" applyAlignment="1">
      <alignment wrapText="1"/>
    </xf>
    <xf numFmtId="0" fontId="0" fillId="12" borderId="0" xfId="0" applyFill="1"/>
    <xf numFmtId="0" fontId="22" fillId="12" borderId="0" xfId="0" applyFont="1" applyFill="1" applyAlignment="1">
      <alignment wrapText="1"/>
    </xf>
    <xf numFmtId="0" fontId="0" fillId="13" borderId="0" xfId="0" applyFill="1"/>
    <xf numFmtId="0" fontId="22" fillId="13" borderId="0" xfId="0" applyFont="1" applyFill="1" applyAlignment="1">
      <alignment wrapText="1"/>
    </xf>
    <xf numFmtId="0" fontId="0" fillId="15" borderId="1" xfId="0" applyFill="1" applyBorder="1" applyAlignment="1">
      <alignment horizontal="left" vertical="center" wrapText="1"/>
    </xf>
    <xf numFmtId="0" fontId="0" fillId="15" borderId="1" xfId="0" applyFill="1" applyBorder="1" applyAlignment="1">
      <alignment horizontal="center" vertical="center" wrapText="1"/>
    </xf>
    <xf numFmtId="0" fontId="8" fillId="15" borderId="10" xfId="0" applyFont="1" applyFill="1" applyBorder="1" applyAlignment="1">
      <alignment horizontal="center" vertical="top" wrapText="1"/>
    </xf>
    <xf numFmtId="0" fontId="14" fillId="15" borderId="10" xfId="0" applyFont="1" applyFill="1" applyBorder="1" applyAlignment="1">
      <alignment horizontal="center" vertical="top" wrapText="1"/>
    </xf>
    <xf numFmtId="0" fontId="8" fillId="15" borderId="12" xfId="0" applyFont="1" applyFill="1" applyBorder="1" applyAlignment="1">
      <alignment horizontal="center" vertical="top" wrapText="1"/>
    </xf>
    <xf numFmtId="0" fontId="14" fillId="15" borderId="12" xfId="0" applyFont="1" applyFill="1" applyBorder="1" applyAlignment="1">
      <alignment horizontal="center" vertical="top" wrapText="1"/>
    </xf>
    <xf numFmtId="0" fontId="8" fillId="15" borderId="15" xfId="0" applyFont="1" applyFill="1" applyBorder="1" applyAlignment="1">
      <alignment horizontal="center" vertical="top" wrapText="1"/>
    </xf>
    <xf numFmtId="0" fontId="14" fillId="15" borderId="15" xfId="0" applyFont="1" applyFill="1" applyBorder="1" applyAlignment="1">
      <alignment horizontal="center" vertical="top" wrapText="1"/>
    </xf>
    <xf numFmtId="0" fontId="12" fillId="16" borderId="15" xfId="0" applyFont="1" applyFill="1" applyBorder="1" applyAlignment="1">
      <alignment horizontal="center" vertical="top" wrapText="1"/>
    </xf>
    <xf numFmtId="0" fontId="13" fillId="16" borderId="15" xfId="0" applyFont="1" applyFill="1" applyBorder="1" applyAlignment="1">
      <alignment horizontal="center" vertical="top" wrapText="1"/>
    </xf>
    <xf numFmtId="0" fontId="17" fillId="15" borderId="1" xfId="0" applyFont="1" applyFill="1"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24" fillId="14" borderId="17" xfId="2" applyFill="1" applyBorder="1" applyAlignment="1">
      <alignment wrapText="1"/>
    </xf>
    <xf numFmtId="0" fontId="24" fillId="16" borderId="1" xfId="2" applyFill="1" applyBorder="1" applyAlignment="1">
      <alignment wrapText="1"/>
    </xf>
    <xf numFmtId="0" fontId="28" fillId="2" borderId="1" xfId="0" applyFont="1" applyFill="1" applyBorder="1" applyAlignment="1">
      <alignment horizontal="center" wrapText="1"/>
    </xf>
    <xf numFmtId="0" fontId="25" fillId="6" borderId="2" xfId="0" applyFont="1" applyFill="1" applyBorder="1" applyAlignment="1" applyProtection="1">
      <alignment horizontal="left" vertical="top" wrapText="1"/>
      <protection locked="0"/>
    </xf>
    <xf numFmtId="0" fontId="26" fillId="4" borderId="1" xfId="0" applyFont="1" applyFill="1" applyBorder="1" applyAlignment="1" applyProtection="1">
      <alignment horizontal="left" vertical="top" wrapText="1"/>
      <protection locked="0"/>
    </xf>
    <xf numFmtId="0" fontId="26" fillId="4" borderId="2" xfId="0" applyFont="1" applyFill="1" applyBorder="1" applyAlignment="1" applyProtection="1">
      <alignment horizontal="left" vertical="top" wrapText="1"/>
      <protection locked="0"/>
    </xf>
    <xf numFmtId="0" fontId="0" fillId="5" borderId="2" xfId="0" applyFill="1" applyBorder="1" applyAlignment="1" applyProtection="1">
      <alignment horizontal="center" vertical="top" wrapText="1"/>
      <protection locked="0"/>
    </xf>
    <xf numFmtId="0" fontId="0" fillId="3" borderId="1" xfId="0" applyFill="1" applyBorder="1" applyAlignment="1" applyProtection="1">
      <alignment horizontal="center" vertical="top" wrapText="1"/>
      <protection locked="0"/>
    </xf>
    <xf numFmtId="0" fontId="0" fillId="3" borderId="1" xfId="0" applyFill="1" applyBorder="1" applyAlignment="1" applyProtection="1">
      <alignment horizontal="center" vertical="top"/>
      <protection locked="0"/>
    </xf>
    <xf numFmtId="0" fontId="19" fillId="3" borderId="2" xfId="0" applyFont="1" applyFill="1" applyBorder="1" applyAlignment="1" applyProtection="1">
      <alignment horizontal="center" vertical="top"/>
      <protection locked="0"/>
    </xf>
    <xf numFmtId="0" fontId="19" fillId="3" borderId="1" xfId="0" applyFont="1" applyFill="1" applyBorder="1" applyAlignment="1" applyProtection="1">
      <alignment horizontal="center" vertical="top"/>
      <protection locked="0"/>
    </xf>
    <xf numFmtId="0" fontId="19" fillId="3" borderId="5" xfId="0" applyFont="1" applyFill="1" applyBorder="1" applyAlignment="1" applyProtection="1">
      <alignment horizontal="center" vertical="top"/>
      <protection locked="0"/>
    </xf>
    <xf numFmtId="0" fontId="7" fillId="0" borderId="11" xfId="0" applyFont="1" applyBorder="1" applyAlignment="1">
      <alignment horizontal="center" vertical="center" wrapText="1"/>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3" fillId="2" borderId="8" xfId="0" applyFont="1" applyFill="1" applyBorder="1" applyAlignment="1">
      <alignment horizontal="left"/>
    </xf>
    <xf numFmtId="0" fontId="3" fillId="2" borderId="9" xfId="0" applyFont="1" applyFill="1" applyBorder="1" applyAlignment="1">
      <alignment horizontal="left"/>
    </xf>
    <xf numFmtId="0" fontId="3" fillId="2" borderId="10" xfId="0" applyFont="1" applyFill="1" applyBorder="1" applyAlignment="1">
      <alignment horizontal="left"/>
    </xf>
    <xf numFmtId="0" fontId="7" fillId="0" borderId="11" xfId="0" applyFont="1" applyBorder="1" applyAlignment="1">
      <alignment horizontal="left" vertical="center" wrapText="1"/>
    </xf>
    <xf numFmtId="0" fontId="7" fillId="0" borderId="0" xfId="0" applyFont="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0" fillId="0" borderId="0" xfId="0" applyAlignment="1">
      <alignment horizontal="right" vertical="top"/>
    </xf>
    <xf numFmtId="0" fontId="2" fillId="0" borderId="11" xfId="0" applyFont="1" applyBorder="1" applyAlignment="1">
      <alignment horizontal="left" vertical="center" wrapText="1"/>
    </xf>
    <xf numFmtId="0" fontId="2" fillId="0" borderId="0" xfId="0" applyFont="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7" fillId="0" borderId="11" xfId="0" applyFont="1" applyBorder="1" applyAlignment="1">
      <alignment horizontal="left" vertical="center"/>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7" fillId="0" borderId="16" xfId="0" applyFont="1" applyBorder="1" applyAlignment="1">
      <alignment horizontal="left" vertical="center" wrapText="1"/>
    </xf>
    <xf numFmtId="0" fontId="28" fillId="2" borderId="8"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4" xfId="0" applyFont="1" applyFill="1" applyBorder="1" applyAlignment="1">
      <alignment horizontal="center" wrapText="1"/>
    </xf>
    <xf numFmtId="0" fontId="28" fillId="2" borderId="5" xfId="0" applyFont="1" applyFill="1" applyBorder="1" applyAlignment="1">
      <alignment horizontal="center" wrapText="1"/>
    </xf>
    <xf numFmtId="0" fontId="28" fillId="2" borderId="6" xfId="0" applyFont="1" applyFill="1" applyBorder="1" applyAlignment="1">
      <alignment horizontal="center" wrapText="1"/>
    </xf>
    <xf numFmtId="0" fontId="23" fillId="0" borderId="0" xfId="0" applyFont="1" applyAlignment="1">
      <alignment horizontal="center" wrapText="1"/>
    </xf>
    <xf numFmtId="0" fontId="6" fillId="0" borderId="2" xfId="0" applyFont="1" applyBorder="1" applyAlignment="1">
      <alignment vertical="center" wrapText="1"/>
    </xf>
    <xf numFmtId="0" fontId="5" fillId="0" borderId="10" xfId="0" applyFont="1" applyBorder="1" applyAlignment="1">
      <alignment horizontal="center"/>
    </xf>
    <xf numFmtId="0" fontId="5" fillId="0" borderId="12" xfId="0" applyFont="1" applyBorder="1" applyAlignment="1">
      <alignment horizontal="center"/>
    </xf>
    <xf numFmtId="0" fontId="5" fillId="0" borderId="15" xfId="0" applyFont="1" applyBorder="1" applyAlignment="1">
      <alignment horizontal="center"/>
    </xf>
    <xf numFmtId="0" fontId="6" fillId="0" borderId="1" xfId="0" applyFont="1" applyBorder="1" applyAlignment="1">
      <alignmen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4" xfId="0" applyFont="1" applyBorder="1" applyAlignment="1">
      <alignment horizontal="left" vertical="center" wrapText="1"/>
    </xf>
    <xf numFmtId="0" fontId="0" fillId="3" borderId="4" xfId="0" applyFill="1" applyBorder="1" applyAlignment="1" applyProtection="1">
      <alignment horizontal="left" vertical="top"/>
      <protection locked="0"/>
    </xf>
    <xf numFmtId="0" fontId="0" fillId="3" borderId="5"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0" borderId="10"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6" fillId="0" borderId="2" xfId="0" applyFont="1" applyBorder="1" applyAlignment="1">
      <alignment horizontal="left" vertical="center" wrapText="1"/>
    </xf>
    <xf numFmtId="0" fontId="0" fillId="0" borderId="3"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6"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14" xfId="0" applyFont="1" applyBorder="1" applyAlignment="1">
      <alignment horizontal="left" vertical="center" wrapText="1"/>
    </xf>
    <xf numFmtId="0" fontId="26" fillId="4" borderId="3" xfId="0" applyFont="1" applyFill="1" applyBorder="1" applyAlignment="1" applyProtection="1">
      <alignment horizontal="left" vertical="top" wrapText="1"/>
      <protection locked="0"/>
    </xf>
    <xf numFmtId="0" fontId="26" fillId="4" borderId="7" xfId="0" applyFont="1" applyFill="1" applyBorder="1" applyAlignment="1" applyProtection="1">
      <alignment horizontal="left" vertical="top" wrapText="1"/>
      <protection locked="0"/>
    </xf>
    <xf numFmtId="0" fontId="26" fillId="4" borderId="2" xfId="0" applyFont="1" applyFill="1" applyBorder="1" applyAlignment="1" applyProtection="1">
      <alignment horizontal="left" vertical="top" wrapText="1"/>
      <protection locked="0"/>
    </xf>
    <xf numFmtId="0" fontId="5" fillId="2" borderId="4" xfId="0" applyFont="1" applyFill="1" applyBorder="1" applyAlignment="1">
      <alignment horizontal="left"/>
    </xf>
    <xf numFmtId="0" fontId="5" fillId="2" borderId="5" xfId="0" applyFont="1" applyFill="1" applyBorder="1" applyAlignment="1">
      <alignment horizontal="left"/>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14" xfId="0" applyFont="1" applyBorder="1" applyAlignment="1">
      <alignment vertical="center" wrapText="1"/>
    </xf>
    <xf numFmtId="0" fontId="17" fillId="2" borderId="4" xfId="0" applyFont="1" applyFill="1" applyBorder="1" applyAlignment="1" applyProtection="1">
      <alignment horizontal="center"/>
      <protection locked="0"/>
    </xf>
    <xf numFmtId="0" fontId="17" fillId="2" borderId="5" xfId="0" applyFont="1" applyFill="1" applyBorder="1" applyAlignment="1" applyProtection="1">
      <alignment horizontal="center"/>
      <protection locked="0"/>
    </xf>
    <xf numFmtId="0" fontId="17" fillId="2" borderId="6" xfId="0" applyFont="1" applyFill="1" applyBorder="1" applyAlignment="1" applyProtection="1">
      <alignment horizontal="center"/>
      <protection locked="0"/>
    </xf>
    <xf numFmtId="0" fontId="0" fillId="0" borderId="1" xfId="0" applyBorder="1" applyProtection="1">
      <protection locked="0"/>
    </xf>
    <xf numFmtId="0" fontId="0" fillId="0" borderId="1" xfId="0" applyBorder="1" applyAlignment="1" applyProtection="1">
      <alignment horizontal="left" wrapText="1"/>
      <protection locked="0"/>
    </xf>
  </cellXfs>
  <cellStyles count="3">
    <cellStyle name="Hyperlink" xfId="1" builtinId="8"/>
    <cellStyle name="Normal" xfId="0" builtinId="0"/>
    <cellStyle name="Normal 2" xfId="2"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314325</xdr:colOff>
      <xdr:row>8</xdr:row>
      <xdr:rowOff>186349</xdr:rowOff>
    </xdr:to>
    <xdr:grpSp>
      <xdr:nvGrpSpPr>
        <xdr:cNvPr id="2" name="Group 1">
          <a:extLst>
            <a:ext uri="{FF2B5EF4-FFF2-40B4-BE49-F238E27FC236}">
              <a16:creationId xmlns:a16="http://schemas.microsoft.com/office/drawing/2014/main" id="{4B044C15-AD38-4FBA-9D7C-239E34ACBAE1}"/>
            </a:ext>
          </a:extLst>
        </xdr:cNvPr>
        <xdr:cNvGrpSpPr/>
      </xdr:nvGrpSpPr>
      <xdr:grpSpPr>
        <a:xfrm>
          <a:off x="190500" y="0"/>
          <a:ext cx="3394075" cy="1659549"/>
          <a:chOff x="180975" y="0"/>
          <a:chExt cx="3267075" cy="1710349"/>
        </a:xfrm>
      </xdr:grpSpPr>
      <xdr:pic>
        <xdr:nvPicPr>
          <xdr:cNvPr id="3" name="Grafik 2">
            <a:extLst>
              <a:ext uri="{FF2B5EF4-FFF2-40B4-BE49-F238E27FC236}">
                <a16:creationId xmlns:a16="http://schemas.microsoft.com/office/drawing/2014/main" id="{0D0D2330-C68C-60DE-8C5F-F9FF3DAF9BF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654" b="29444"/>
          <a:stretch/>
        </xdr:blipFill>
        <xdr:spPr>
          <a:xfrm>
            <a:off x="180975" y="0"/>
            <a:ext cx="3267075" cy="1136633"/>
          </a:xfrm>
          <a:prstGeom prst="rect">
            <a:avLst/>
          </a:prstGeom>
        </xdr:spPr>
      </xdr:pic>
      <xdr:pic>
        <xdr:nvPicPr>
          <xdr:cNvPr id="5" name="Grafik 4">
            <a:extLst>
              <a:ext uri="{FF2B5EF4-FFF2-40B4-BE49-F238E27FC236}">
                <a16:creationId xmlns:a16="http://schemas.microsoft.com/office/drawing/2014/main" id="{25045DBA-DBE6-4E9D-EDD3-727C7D0C6B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 y="960120"/>
            <a:ext cx="3133725" cy="75022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998927</xdr:colOff>
      <xdr:row>0</xdr:row>
      <xdr:rowOff>36286</xdr:rowOff>
    </xdr:from>
    <xdr:to>
      <xdr:col>10</xdr:col>
      <xdr:colOff>453572</xdr:colOff>
      <xdr:row>4</xdr:row>
      <xdr:rowOff>163285</xdr:rowOff>
    </xdr:to>
    <xdr:grpSp>
      <xdr:nvGrpSpPr>
        <xdr:cNvPr id="2" name="Gruppieren 3">
          <a:extLst>
            <a:ext uri="{FF2B5EF4-FFF2-40B4-BE49-F238E27FC236}">
              <a16:creationId xmlns:a16="http://schemas.microsoft.com/office/drawing/2014/main" id="{2CE60B33-A36C-4EDF-ABC5-6251B098FFEF}"/>
            </a:ext>
          </a:extLst>
        </xdr:cNvPr>
        <xdr:cNvGrpSpPr/>
      </xdr:nvGrpSpPr>
      <xdr:grpSpPr>
        <a:xfrm>
          <a:off x="6777427" y="36286"/>
          <a:ext cx="2720359" cy="1070428"/>
          <a:chOff x="10273553" y="0"/>
          <a:chExt cx="3728085" cy="1744508"/>
        </a:xfrm>
      </xdr:grpSpPr>
      <xdr:pic>
        <xdr:nvPicPr>
          <xdr:cNvPr id="3" name="Grafik 1">
            <a:extLst>
              <a:ext uri="{FF2B5EF4-FFF2-40B4-BE49-F238E27FC236}">
                <a16:creationId xmlns:a16="http://schemas.microsoft.com/office/drawing/2014/main" id="{32CC9C2D-7CD1-4AE5-986E-2EB60C207C9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654" b="29444"/>
          <a:stretch/>
        </xdr:blipFill>
        <xdr:spPr>
          <a:xfrm>
            <a:off x="10276242" y="0"/>
            <a:ext cx="3694247" cy="1194435"/>
          </a:xfrm>
          <a:prstGeom prst="rect">
            <a:avLst/>
          </a:prstGeom>
        </xdr:spPr>
      </xdr:pic>
      <xdr:pic>
        <xdr:nvPicPr>
          <xdr:cNvPr id="4" name="Grafik 2">
            <a:extLst>
              <a:ext uri="{FF2B5EF4-FFF2-40B4-BE49-F238E27FC236}">
                <a16:creationId xmlns:a16="http://schemas.microsoft.com/office/drawing/2014/main" id="{5F350352-2A6F-47E7-A259-5B2C1B2D9C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3553" y="922020"/>
            <a:ext cx="3728085" cy="822488"/>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608402</xdr:colOff>
      <xdr:row>0</xdr:row>
      <xdr:rowOff>36286</xdr:rowOff>
    </xdr:from>
    <xdr:to>
      <xdr:col>10</xdr:col>
      <xdr:colOff>453572</xdr:colOff>
      <xdr:row>4</xdr:row>
      <xdr:rowOff>163285</xdr:rowOff>
    </xdr:to>
    <xdr:grpSp>
      <xdr:nvGrpSpPr>
        <xdr:cNvPr id="2" name="Gruppieren 3">
          <a:extLst>
            <a:ext uri="{FF2B5EF4-FFF2-40B4-BE49-F238E27FC236}">
              <a16:creationId xmlns:a16="http://schemas.microsoft.com/office/drawing/2014/main" id="{636A81EA-D700-4515-8D35-D3E3B858C758}"/>
            </a:ext>
          </a:extLst>
        </xdr:cNvPr>
        <xdr:cNvGrpSpPr/>
      </xdr:nvGrpSpPr>
      <xdr:grpSpPr>
        <a:xfrm>
          <a:off x="6441331" y="36286"/>
          <a:ext cx="3192527" cy="1070428"/>
          <a:chOff x="10273553" y="0"/>
          <a:chExt cx="3728085" cy="1744508"/>
        </a:xfrm>
      </xdr:grpSpPr>
      <xdr:pic>
        <xdr:nvPicPr>
          <xdr:cNvPr id="3" name="Grafik 1">
            <a:extLst>
              <a:ext uri="{FF2B5EF4-FFF2-40B4-BE49-F238E27FC236}">
                <a16:creationId xmlns:a16="http://schemas.microsoft.com/office/drawing/2014/main" id="{F264B41F-53F9-4E74-AE0D-49B966EB9BF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654" b="29444"/>
          <a:stretch/>
        </xdr:blipFill>
        <xdr:spPr>
          <a:xfrm>
            <a:off x="10276242" y="0"/>
            <a:ext cx="3694247" cy="1194435"/>
          </a:xfrm>
          <a:prstGeom prst="rect">
            <a:avLst/>
          </a:prstGeom>
        </xdr:spPr>
      </xdr:pic>
      <xdr:pic>
        <xdr:nvPicPr>
          <xdr:cNvPr id="4" name="Grafik 2">
            <a:extLst>
              <a:ext uri="{FF2B5EF4-FFF2-40B4-BE49-F238E27FC236}">
                <a16:creationId xmlns:a16="http://schemas.microsoft.com/office/drawing/2014/main" id="{C0655B10-439E-48F6-8ED8-F72E34CE7D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3553" y="922020"/>
            <a:ext cx="3728085" cy="822488"/>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608402</xdr:colOff>
      <xdr:row>0</xdr:row>
      <xdr:rowOff>36286</xdr:rowOff>
    </xdr:from>
    <xdr:to>
      <xdr:col>10</xdr:col>
      <xdr:colOff>453572</xdr:colOff>
      <xdr:row>4</xdr:row>
      <xdr:rowOff>163285</xdr:rowOff>
    </xdr:to>
    <xdr:grpSp>
      <xdr:nvGrpSpPr>
        <xdr:cNvPr id="2" name="Gruppieren 3">
          <a:extLst>
            <a:ext uri="{FF2B5EF4-FFF2-40B4-BE49-F238E27FC236}">
              <a16:creationId xmlns:a16="http://schemas.microsoft.com/office/drawing/2014/main" id="{0D642339-5260-4D91-95C8-2FB6ECF3B288}"/>
            </a:ext>
          </a:extLst>
        </xdr:cNvPr>
        <xdr:cNvGrpSpPr/>
      </xdr:nvGrpSpPr>
      <xdr:grpSpPr>
        <a:xfrm>
          <a:off x="6441331" y="36286"/>
          <a:ext cx="3074598" cy="1070428"/>
          <a:chOff x="10273553" y="0"/>
          <a:chExt cx="3728085" cy="1744508"/>
        </a:xfrm>
      </xdr:grpSpPr>
      <xdr:pic>
        <xdr:nvPicPr>
          <xdr:cNvPr id="3" name="Grafik 1">
            <a:extLst>
              <a:ext uri="{FF2B5EF4-FFF2-40B4-BE49-F238E27FC236}">
                <a16:creationId xmlns:a16="http://schemas.microsoft.com/office/drawing/2014/main" id="{6B9930CC-8797-4C29-8BB0-1C592DDEFBB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654" b="29444"/>
          <a:stretch/>
        </xdr:blipFill>
        <xdr:spPr>
          <a:xfrm>
            <a:off x="10276242" y="0"/>
            <a:ext cx="3694247" cy="1194435"/>
          </a:xfrm>
          <a:prstGeom prst="rect">
            <a:avLst/>
          </a:prstGeom>
        </xdr:spPr>
      </xdr:pic>
      <xdr:pic>
        <xdr:nvPicPr>
          <xdr:cNvPr id="4" name="Grafik 2">
            <a:extLst>
              <a:ext uri="{FF2B5EF4-FFF2-40B4-BE49-F238E27FC236}">
                <a16:creationId xmlns:a16="http://schemas.microsoft.com/office/drawing/2014/main" id="{CB66BCCE-B7CF-43A2-9A22-E8884DB18A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3553" y="922020"/>
            <a:ext cx="3728085" cy="822488"/>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608402</xdr:colOff>
      <xdr:row>0</xdr:row>
      <xdr:rowOff>36286</xdr:rowOff>
    </xdr:from>
    <xdr:to>
      <xdr:col>10</xdr:col>
      <xdr:colOff>453572</xdr:colOff>
      <xdr:row>4</xdr:row>
      <xdr:rowOff>163285</xdr:rowOff>
    </xdr:to>
    <xdr:grpSp>
      <xdr:nvGrpSpPr>
        <xdr:cNvPr id="2" name="Gruppieren 3">
          <a:extLst>
            <a:ext uri="{FF2B5EF4-FFF2-40B4-BE49-F238E27FC236}">
              <a16:creationId xmlns:a16="http://schemas.microsoft.com/office/drawing/2014/main" id="{100152B2-9509-4A0C-911D-33DB277E19E5}"/>
            </a:ext>
          </a:extLst>
        </xdr:cNvPr>
        <xdr:cNvGrpSpPr/>
      </xdr:nvGrpSpPr>
      <xdr:grpSpPr>
        <a:xfrm>
          <a:off x="6442931" y="36286"/>
          <a:ext cx="3005229" cy="1053352"/>
          <a:chOff x="10273553" y="0"/>
          <a:chExt cx="3728085" cy="1744508"/>
        </a:xfrm>
      </xdr:grpSpPr>
      <xdr:pic>
        <xdr:nvPicPr>
          <xdr:cNvPr id="3" name="Grafik 1">
            <a:extLst>
              <a:ext uri="{FF2B5EF4-FFF2-40B4-BE49-F238E27FC236}">
                <a16:creationId xmlns:a16="http://schemas.microsoft.com/office/drawing/2014/main" id="{47C1B22D-9EC9-4A54-A183-1C19EE5CF86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654" b="29444"/>
          <a:stretch/>
        </xdr:blipFill>
        <xdr:spPr>
          <a:xfrm>
            <a:off x="10276242" y="0"/>
            <a:ext cx="3694247" cy="1194435"/>
          </a:xfrm>
          <a:prstGeom prst="rect">
            <a:avLst/>
          </a:prstGeom>
        </xdr:spPr>
      </xdr:pic>
      <xdr:pic>
        <xdr:nvPicPr>
          <xdr:cNvPr id="4" name="Grafik 2">
            <a:extLst>
              <a:ext uri="{FF2B5EF4-FFF2-40B4-BE49-F238E27FC236}">
                <a16:creationId xmlns:a16="http://schemas.microsoft.com/office/drawing/2014/main" id="{BBC48AEF-F167-4690-B8F3-9EDC30F2AF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3553" y="922020"/>
            <a:ext cx="3728085" cy="822488"/>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608402</xdr:colOff>
      <xdr:row>0</xdr:row>
      <xdr:rowOff>36286</xdr:rowOff>
    </xdr:from>
    <xdr:to>
      <xdr:col>10</xdr:col>
      <xdr:colOff>453572</xdr:colOff>
      <xdr:row>4</xdr:row>
      <xdr:rowOff>163285</xdr:rowOff>
    </xdr:to>
    <xdr:grpSp>
      <xdr:nvGrpSpPr>
        <xdr:cNvPr id="2" name="Gruppieren 3">
          <a:extLst>
            <a:ext uri="{FF2B5EF4-FFF2-40B4-BE49-F238E27FC236}">
              <a16:creationId xmlns:a16="http://schemas.microsoft.com/office/drawing/2014/main" id="{42D980C6-92DE-468B-B3A2-6F2CB40168CD}"/>
            </a:ext>
          </a:extLst>
        </xdr:cNvPr>
        <xdr:cNvGrpSpPr/>
      </xdr:nvGrpSpPr>
      <xdr:grpSpPr>
        <a:xfrm>
          <a:off x="6442931" y="36286"/>
          <a:ext cx="2796053" cy="1053352"/>
          <a:chOff x="10273553" y="0"/>
          <a:chExt cx="3728085" cy="1744508"/>
        </a:xfrm>
      </xdr:grpSpPr>
      <xdr:pic>
        <xdr:nvPicPr>
          <xdr:cNvPr id="3" name="Grafik 1">
            <a:extLst>
              <a:ext uri="{FF2B5EF4-FFF2-40B4-BE49-F238E27FC236}">
                <a16:creationId xmlns:a16="http://schemas.microsoft.com/office/drawing/2014/main" id="{52691CE9-1910-49FA-81FD-11C0B5255B7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654" b="29444"/>
          <a:stretch/>
        </xdr:blipFill>
        <xdr:spPr>
          <a:xfrm>
            <a:off x="10276242" y="0"/>
            <a:ext cx="3694247" cy="1194435"/>
          </a:xfrm>
          <a:prstGeom prst="rect">
            <a:avLst/>
          </a:prstGeom>
        </xdr:spPr>
      </xdr:pic>
      <xdr:pic>
        <xdr:nvPicPr>
          <xdr:cNvPr id="4" name="Grafik 2">
            <a:extLst>
              <a:ext uri="{FF2B5EF4-FFF2-40B4-BE49-F238E27FC236}">
                <a16:creationId xmlns:a16="http://schemas.microsoft.com/office/drawing/2014/main" id="{077B4693-35B2-47AC-A752-08FA180B4AF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3553" y="922020"/>
            <a:ext cx="3728085" cy="82248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A2E98-DB98-4D9F-A2CA-E761F1E7F068}">
  <dimension ref="B2:L39"/>
  <sheetViews>
    <sheetView tabSelected="1" zoomScaleNormal="100" workbookViewId="0">
      <selection activeCell="B32" sqref="B32:L32"/>
    </sheetView>
  </sheetViews>
  <sheetFormatPr defaultColWidth="8.81640625" defaultRowHeight="14.5" x14ac:dyDescent="0.35"/>
  <cols>
    <col min="1" max="1" width="2.7265625" customWidth="1"/>
  </cols>
  <sheetData>
    <row r="2" spans="2:12" x14ac:dyDescent="0.35">
      <c r="B2" s="111" t="s">
        <v>0</v>
      </c>
      <c r="C2" s="111"/>
      <c r="D2" s="111"/>
      <c r="E2" s="111"/>
      <c r="F2" s="111"/>
      <c r="G2" s="111"/>
      <c r="H2" s="111"/>
      <c r="I2" s="111"/>
      <c r="J2" s="111"/>
      <c r="K2" s="111"/>
      <c r="L2" s="111"/>
    </row>
    <row r="3" spans="2:12" x14ac:dyDescent="0.35">
      <c r="B3" s="111"/>
      <c r="C3" s="111"/>
      <c r="D3" s="111"/>
      <c r="E3" s="111"/>
      <c r="F3" s="111"/>
      <c r="G3" s="111"/>
      <c r="H3" s="111"/>
      <c r="I3" s="111"/>
      <c r="J3" s="111"/>
      <c r="K3" s="111"/>
      <c r="L3" s="111"/>
    </row>
    <row r="4" spans="2:12" x14ac:dyDescent="0.35">
      <c r="B4" s="111"/>
      <c r="C4" s="111"/>
      <c r="D4" s="111"/>
      <c r="E4" s="111"/>
      <c r="F4" s="111"/>
      <c r="G4" s="111"/>
      <c r="H4" s="111"/>
      <c r="I4" s="111"/>
      <c r="J4" s="111"/>
      <c r="K4" s="111"/>
      <c r="L4" s="111"/>
    </row>
    <row r="5" spans="2:12" x14ac:dyDescent="0.35">
      <c r="B5" s="111"/>
      <c r="C5" s="111"/>
      <c r="D5" s="111"/>
      <c r="E5" s="111"/>
      <c r="F5" s="111"/>
      <c r="G5" s="111"/>
      <c r="H5" s="111"/>
      <c r="I5" s="111"/>
      <c r="J5" s="111"/>
      <c r="K5" s="111"/>
      <c r="L5" s="111"/>
    </row>
    <row r="6" spans="2:12" x14ac:dyDescent="0.35">
      <c r="B6" s="111"/>
      <c r="C6" s="111"/>
      <c r="D6" s="111"/>
      <c r="E6" s="111"/>
      <c r="F6" s="111"/>
      <c r="G6" s="111"/>
      <c r="H6" s="111"/>
      <c r="I6" s="111"/>
      <c r="J6" s="111"/>
      <c r="K6" s="111"/>
      <c r="L6" s="111"/>
    </row>
    <row r="7" spans="2:12" x14ac:dyDescent="0.35">
      <c r="B7" s="111"/>
      <c r="C7" s="111"/>
      <c r="D7" s="111"/>
      <c r="E7" s="111"/>
      <c r="F7" s="111"/>
      <c r="G7" s="111"/>
      <c r="H7" s="111"/>
      <c r="I7" s="111"/>
      <c r="J7" s="111"/>
      <c r="K7" s="111"/>
      <c r="L7" s="111"/>
    </row>
    <row r="8" spans="2:12" x14ac:dyDescent="0.35">
      <c r="B8" s="111"/>
      <c r="C8" s="111"/>
      <c r="D8" s="111"/>
      <c r="E8" s="111"/>
      <c r="F8" s="111"/>
      <c r="G8" s="111"/>
      <c r="H8" s="111"/>
      <c r="I8" s="111"/>
      <c r="J8" s="111"/>
      <c r="K8" s="111"/>
      <c r="L8" s="111"/>
    </row>
    <row r="9" spans="2:12" x14ac:dyDescent="0.35">
      <c r="B9" s="111"/>
      <c r="C9" s="111"/>
      <c r="D9" s="111"/>
      <c r="E9" s="111"/>
      <c r="F9" s="111"/>
      <c r="G9" s="111"/>
      <c r="H9" s="111"/>
      <c r="I9" s="111"/>
      <c r="J9" s="111"/>
      <c r="K9" s="111"/>
      <c r="L9" s="111"/>
    </row>
    <row r="10" spans="2:12" ht="18.5" x14ac:dyDescent="0.45">
      <c r="B10" s="1" t="s">
        <v>1</v>
      </c>
    </row>
    <row r="12" spans="2:12" x14ac:dyDescent="0.35">
      <c r="B12" s="102" t="s">
        <v>2</v>
      </c>
      <c r="C12" s="103"/>
      <c r="D12" s="103"/>
      <c r="E12" s="103"/>
      <c r="F12" s="103"/>
      <c r="G12" s="103"/>
      <c r="H12" s="103"/>
      <c r="I12" s="103"/>
      <c r="J12" s="103"/>
      <c r="K12" s="103"/>
      <c r="L12" s="104"/>
    </row>
    <row r="13" spans="2:12" x14ac:dyDescent="0.35">
      <c r="B13" s="112" t="s">
        <v>185</v>
      </c>
      <c r="C13" s="113"/>
      <c r="D13" s="113"/>
      <c r="E13" s="113"/>
      <c r="F13" s="113"/>
      <c r="G13" s="113"/>
      <c r="H13" s="113"/>
      <c r="I13" s="113"/>
      <c r="J13" s="113"/>
      <c r="K13" s="113"/>
      <c r="L13" s="114"/>
    </row>
    <row r="14" spans="2:12" x14ac:dyDescent="0.35">
      <c r="B14" s="115"/>
      <c r="C14" s="113"/>
      <c r="D14" s="113"/>
      <c r="E14" s="113"/>
      <c r="F14" s="113"/>
      <c r="G14" s="113"/>
      <c r="H14" s="113"/>
      <c r="I14" s="113"/>
      <c r="J14" s="113"/>
      <c r="K14" s="113"/>
      <c r="L14" s="114"/>
    </row>
    <row r="15" spans="2:12" x14ac:dyDescent="0.35">
      <c r="B15" s="115"/>
      <c r="C15" s="113"/>
      <c r="D15" s="113"/>
      <c r="E15" s="113"/>
      <c r="F15" s="113"/>
      <c r="G15" s="113"/>
      <c r="H15" s="113"/>
      <c r="I15" s="113"/>
      <c r="J15" s="113"/>
      <c r="K15" s="113"/>
      <c r="L15" s="114"/>
    </row>
    <row r="16" spans="2:12" x14ac:dyDescent="0.35">
      <c r="B16" s="115"/>
      <c r="C16" s="113"/>
      <c r="D16" s="113"/>
      <c r="E16" s="113"/>
      <c r="F16" s="113"/>
      <c r="G16" s="113"/>
      <c r="H16" s="113"/>
      <c r="I16" s="113"/>
      <c r="J16" s="113"/>
      <c r="K16" s="113"/>
      <c r="L16" s="114"/>
    </row>
    <row r="17" spans="2:12" x14ac:dyDescent="0.35">
      <c r="B17" s="115"/>
      <c r="C17" s="113"/>
      <c r="D17" s="113"/>
      <c r="E17" s="113"/>
      <c r="F17" s="113"/>
      <c r="G17" s="113"/>
      <c r="H17" s="113"/>
      <c r="I17" s="113"/>
      <c r="J17" s="113"/>
      <c r="K17" s="113"/>
      <c r="L17" s="114"/>
    </row>
    <row r="18" spans="2:12" ht="85.5" customHeight="1" x14ac:dyDescent="0.35">
      <c r="B18" s="116"/>
      <c r="C18" s="117"/>
      <c r="D18" s="117"/>
      <c r="E18" s="117"/>
      <c r="F18" s="117"/>
      <c r="G18" s="117"/>
      <c r="H18" s="117"/>
      <c r="I18" s="117"/>
      <c r="J18" s="117"/>
      <c r="K18" s="117"/>
      <c r="L18" s="118"/>
    </row>
    <row r="20" spans="2:12" x14ac:dyDescent="0.35">
      <c r="B20" s="102" t="s">
        <v>3</v>
      </c>
      <c r="C20" s="103"/>
      <c r="D20" s="103"/>
      <c r="E20" s="103"/>
      <c r="F20" s="103"/>
      <c r="G20" s="103"/>
      <c r="H20" s="103"/>
      <c r="I20" s="103"/>
      <c r="J20" s="103"/>
      <c r="K20" s="103"/>
      <c r="L20" s="104"/>
    </row>
    <row r="21" spans="2:12" ht="8.5" customHeight="1" x14ac:dyDescent="0.35">
      <c r="B21" s="105" t="s">
        <v>186</v>
      </c>
      <c r="C21" s="106"/>
      <c r="D21" s="106"/>
      <c r="E21" s="106"/>
      <c r="F21" s="106"/>
      <c r="G21" s="106"/>
      <c r="H21" s="106"/>
      <c r="I21" s="106"/>
      <c r="J21" s="106"/>
      <c r="K21" s="106"/>
      <c r="L21" s="107"/>
    </row>
    <row r="22" spans="2:12" ht="10.5" customHeight="1" x14ac:dyDescent="0.35">
      <c r="B22" s="119"/>
      <c r="C22" s="106"/>
      <c r="D22" s="106"/>
      <c r="E22" s="106"/>
      <c r="F22" s="106"/>
      <c r="G22" s="106"/>
      <c r="H22" s="106"/>
      <c r="I22" s="106"/>
      <c r="J22" s="106"/>
      <c r="K22" s="106"/>
      <c r="L22" s="107"/>
    </row>
    <row r="23" spans="2:12" x14ac:dyDescent="0.35">
      <c r="B23" s="119"/>
      <c r="C23" s="106"/>
      <c r="D23" s="106"/>
      <c r="E23" s="106"/>
      <c r="F23" s="106"/>
      <c r="G23" s="106"/>
      <c r="H23" s="106"/>
      <c r="I23" s="106"/>
      <c r="J23" s="106"/>
      <c r="K23" s="106"/>
      <c r="L23" s="107"/>
    </row>
    <row r="24" spans="2:12" ht="7" customHeight="1" x14ac:dyDescent="0.35">
      <c r="B24" s="108"/>
      <c r="C24" s="109"/>
      <c r="D24" s="109"/>
      <c r="E24" s="109"/>
      <c r="F24" s="109"/>
      <c r="G24" s="109"/>
      <c r="H24" s="109"/>
      <c r="I24" s="109"/>
      <c r="J24" s="109"/>
      <c r="K24" s="109"/>
      <c r="L24" s="110"/>
    </row>
    <row r="25" spans="2:12" ht="15" customHeight="1" x14ac:dyDescent="0.35">
      <c r="B25" s="4"/>
      <c r="C25" s="4"/>
      <c r="D25" s="4"/>
      <c r="E25" s="4"/>
      <c r="F25" s="4"/>
      <c r="G25" s="4"/>
      <c r="H25" s="4"/>
      <c r="I25" s="4"/>
      <c r="J25" s="4"/>
      <c r="K25" s="4"/>
      <c r="L25" s="4"/>
    </row>
    <row r="26" spans="2:12" ht="15" customHeight="1" x14ac:dyDescent="0.35">
      <c r="B26" s="102" t="s">
        <v>191</v>
      </c>
      <c r="C26" s="103"/>
      <c r="D26" s="103"/>
      <c r="E26" s="103"/>
      <c r="F26" s="103"/>
      <c r="G26" s="103"/>
      <c r="H26" s="103"/>
      <c r="I26" s="103"/>
      <c r="J26" s="103"/>
      <c r="K26" s="103"/>
      <c r="L26" s="104"/>
    </row>
    <row r="27" spans="2:12" ht="6" customHeight="1" x14ac:dyDescent="0.35">
      <c r="B27" s="96"/>
      <c r="C27" s="97"/>
      <c r="D27" s="97"/>
      <c r="E27" s="97"/>
      <c r="F27" s="97"/>
      <c r="G27" s="97"/>
      <c r="H27" s="97"/>
      <c r="I27" s="97"/>
      <c r="J27" s="97"/>
      <c r="K27" s="97"/>
      <c r="L27" s="98"/>
    </row>
    <row r="28" spans="2:12" ht="15" customHeight="1" x14ac:dyDescent="0.35">
      <c r="B28" s="105" t="s">
        <v>190</v>
      </c>
      <c r="C28" s="120"/>
      <c r="D28" s="120"/>
      <c r="E28" s="120"/>
      <c r="F28" s="120"/>
      <c r="G28" s="120"/>
      <c r="H28" s="120"/>
      <c r="I28" s="120"/>
      <c r="J28" s="120"/>
      <c r="K28" s="120"/>
      <c r="L28" s="121"/>
    </row>
    <row r="29" spans="2:12" ht="15" customHeight="1" x14ac:dyDescent="0.35">
      <c r="B29" s="84"/>
      <c r="C29" s="122" t="s">
        <v>213</v>
      </c>
      <c r="D29" s="120"/>
      <c r="E29" s="120"/>
      <c r="F29" s="120"/>
      <c r="G29" s="120"/>
      <c r="H29" s="120"/>
      <c r="I29" s="120"/>
      <c r="J29" s="120"/>
      <c r="K29" s="120"/>
      <c r="L29" s="121"/>
    </row>
    <row r="30" spans="2:12" x14ac:dyDescent="0.35">
      <c r="B30" s="85"/>
      <c r="C30" s="120" t="s">
        <v>188</v>
      </c>
      <c r="D30" s="120"/>
      <c r="E30" s="120"/>
      <c r="F30" s="120"/>
      <c r="G30" s="120"/>
      <c r="H30" s="120"/>
      <c r="I30" s="120"/>
      <c r="J30" s="120"/>
      <c r="K30" s="120"/>
      <c r="L30" s="121"/>
    </row>
    <row r="31" spans="2:12" x14ac:dyDescent="0.35">
      <c r="B31" s="96"/>
      <c r="C31" s="97"/>
      <c r="D31" s="97"/>
      <c r="E31" s="97"/>
      <c r="F31" s="97"/>
      <c r="G31" s="97"/>
      <c r="H31" s="97"/>
      <c r="I31" s="97"/>
      <c r="J31" s="97"/>
      <c r="K31" s="97"/>
      <c r="L31" s="98"/>
    </row>
    <row r="32" spans="2:12" ht="124.5" customHeight="1" x14ac:dyDescent="0.35">
      <c r="B32" s="99" t="s">
        <v>200</v>
      </c>
      <c r="C32" s="100"/>
      <c r="D32" s="100"/>
      <c r="E32" s="100"/>
      <c r="F32" s="100"/>
      <c r="G32" s="100"/>
      <c r="H32" s="100"/>
      <c r="I32" s="100"/>
      <c r="J32" s="100"/>
      <c r="K32" s="100"/>
      <c r="L32" s="101"/>
    </row>
    <row r="33" spans="2:12" x14ac:dyDescent="0.35">
      <c r="B33" s="4"/>
      <c r="C33" s="4"/>
      <c r="D33" s="4"/>
      <c r="E33" s="4"/>
      <c r="F33" s="4"/>
      <c r="G33" s="4"/>
      <c r="H33" s="4"/>
      <c r="I33" s="4"/>
      <c r="J33" s="4"/>
      <c r="K33" s="4"/>
      <c r="L33" s="4"/>
    </row>
    <row r="34" spans="2:12" x14ac:dyDescent="0.35">
      <c r="B34" s="102" t="s">
        <v>187</v>
      </c>
      <c r="C34" s="103"/>
      <c r="D34" s="103"/>
      <c r="E34" s="103"/>
      <c r="F34" s="103"/>
      <c r="G34" s="103"/>
      <c r="H34" s="103"/>
      <c r="I34" s="103"/>
      <c r="J34" s="103"/>
      <c r="K34" s="103"/>
      <c r="L34" s="104"/>
    </row>
    <row r="35" spans="2:12" ht="11.25" customHeight="1" x14ac:dyDescent="0.35">
      <c r="B35" s="105" t="s">
        <v>210</v>
      </c>
      <c r="C35" s="106"/>
      <c r="D35" s="106"/>
      <c r="E35" s="106"/>
      <c r="F35" s="106"/>
      <c r="G35" s="106"/>
      <c r="H35" s="106"/>
      <c r="I35" s="106"/>
      <c r="J35" s="106"/>
      <c r="K35" s="106"/>
      <c r="L35" s="107"/>
    </row>
    <row r="36" spans="2:12" ht="10.5" customHeight="1" x14ac:dyDescent="0.35">
      <c r="B36" s="108"/>
      <c r="C36" s="109"/>
      <c r="D36" s="109"/>
      <c r="E36" s="109"/>
      <c r="F36" s="109"/>
      <c r="G36" s="109"/>
      <c r="H36" s="109"/>
      <c r="I36" s="109"/>
      <c r="J36" s="109"/>
      <c r="K36" s="109"/>
      <c r="L36" s="110"/>
    </row>
    <row r="37" spans="2:12" x14ac:dyDescent="0.35">
      <c r="B37" s="3"/>
      <c r="C37" s="3"/>
      <c r="D37" s="3"/>
      <c r="E37" s="3"/>
      <c r="F37" s="3"/>
      <c r="G37" s="3"/>
      <c r="H37" s="3"/>
      <c r="I37" s="3"/>
      <c r="J37" s="3"/>
      <c r="K37" s="3"/>
      <c r="L37" s="3"/>
    </row>
    <row r="38" spans="2:12" x14ac:dyDescent="0.35">
      <c r="B38" s="3"/>
      <c r="C38" s="3"/>
      <c r="D38" s="3"/>
      <c r="E38" s="3"/>
      <c r="F38" s="3"/>
      <c r="G38" s="3"/>
      <c r="H38" s="3"/>
      <c r="I38" s="3"/>
      <c r="J38" s="3"/>
      <c r="K38" s="3"/>
      <c r="L38" s="3"/>
    </row>
    <row r="39" spans="2:12" x14ac:dyDescent="0.35">
      <c r="B39" s="3"/>
      <c r="C39" s="3"/>
      <c r="D39" s="3"/>
      <c r="E39" s="3"/>
      <c r="F39" s="3"/>
      <c r="G39" s="3"/>
      <c r="H39" s="3"/>
      <c r="I39" s="3"/>
      <c r="J39" s="3"/>
      <c r="K39" s="3"/>
      <c r="L39" s="3"/>
    </row>
  </sheetData>
  <sheetProtection algorithmName="SHA-512" hashValue="XarXxx8HJU9/VqUieSsPqs98ZaqKcN+lKirmsnjVJyrLwJTtWoHmXFwTwq8NQMLm9R3i/FhjxUn4+DjJKrUePw==" saltValue="0ICTvt5r06DvdOcbeiSD9w==" spinCount="100000" sheet="1" objects="1" scenarios="1"/>
  <mergeCells count="14">
    <mergeCell ref="B31:L31"/>
    <mergeCell ref="B32:L32"/>
    <mergeCell ref="B34:L34"/>
    <mergeCell ref="B35:L36"/>
    <mergeCell ref="B2:L9"/>
    <mergeCell ref="B13:L18"/>
    <mergeCell ref="B21:L24"/>
    <mergeCell ref="B12:L12"/>
    <mergeCell ref="B20:L20"/>
    <mergeCell ref="B26:L26"/>
    <mergeCell ref="B28:L28"/>
    <mergeCell ref="C29:L29"/>
    <mergeCell ref="C30:L30"/>
    <mergeCell ref="B27:L27"/>
  </mergeCells>
  <pageMargins left="0.7" right="0.7" top="0.75" bottom="0.75" header="0.3" footer="0.3"/>
  <pageSetup paperSize="9" scale="87"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1758C-7DAA-4494-A785-7CAA7856F2B9}">
  <dimension ref="A1:A54"/>
  <sheetViews>
    <sheetView topLeftCell="A4" workbookViewId="0">
      <selection activeCell="A45" sqref="A45"/>
    </sheetView>
  </sheetViews>
  <sheetFormatPr defaultColWidth="11.453125" defaultRowHeight="14.5" x14ac:dyDescent="0.35"/>
  <cols>
    <col min="1" max="1" width="84.54296875" customWidth="1"/>
  </cols>
  <sheetData>
    <row r="1" spans="1:1" x14ac:dyDescent="0.35">
      <c r="A1" t="s">
        <v>106</v>
      </c>
    </row>
    <row r="2" spans="1:1" x14ac:dyDescent="0.35">
      <c r="A2" s="8" t="s">
        <v>127</v>
      </c>
    </row>
    <row r="3" spans="1:1" x14ac:dyDescent="0.35">
      <c r="A3" s="7" t="s">
        <v>135</v>
      </c>
    </row>
    <row r="4" spans="1:1" x14ac:dyDescent="0.35">
      <c r="A4" s="7" t="s">
        <v>124</v>
      </c>
    </row>
    <row r="5" spans="1:1" x14ac:dyDescent="0.35">
      <c r="A5" s="7" t="s">
        <v>137</v>
      </c>
    </row>
    <row r="6" spans="1:1" x14ac:dyDescent="0.35">
      <c r="A6" s="7" t="s">
        <v>138</v>
      </c>
    </row>
    <row r="7" spans="1:1" x14ac:dyDescent="0.35">
      <c r="A7" s="7" t="s">
        <v>136</v>
      </c>
    </row>
    <row r="8" spans="1:1" x14ac:dyDescent="0.35">
      <c r="A8" s="7" t="s">
        <v>125</v>
      </c>
    </row>
    <row r="9" spans="1:1" x14ac:dyDescent="0.35">
      <c r="A9" s="7" t="s">
        <v>126</v>
      </c>
    </row>
    <row r="10" spans="1:1" x14ac:dyDescent="0.35">
      <c r="A10" s="7" t="s">
        <v>128</v>
      </c>
    </row>
    <row r="11" spans="1:1" x14ac:dyDescent="0.35">
      <c r="A11" s="7" t="s">
        <v>129</v>
      </c>
    </row>
    <row r="12" spans="1:1" x14ac:dyDescent="0.35">
      <c r="A12" s="7" t="s">
        <v>130</v>
      </c>
    </row>
    <row r="13" spans="1:1" x14ac:dyDescent="0.35">
      <c r="A13" s="55" t="s">
        <v>131</v>
      </c>
    </row>
    <row r="14" spans="1:1" x14ac:dyDescent="0.35">
      <c r="A14" s="7" t="s">
        <v>132</v>
      </c>
    </row>
    <row r="15" spans="1:1" x14ac:dyDescent="0.35">
      <c r="A15" s="7" t="s">
        <v>133</v>
      </c>
    </row>
    <row r="16" spans="1:1" x14ac:dyDescent="0.35">
      <c r="A16" s="7" t="s">
        <v>134</v>
      </c>
    </row>
    <row r="17" spans="1:1" x14ac:dyDescent="0.35">
      <c r="A17" s="9" t="s">
        <v>139</v>
      </c>
    </row>
    <row r="18" spans="1:1" x14ac:dyDescent="0.35">
      <c r="A18" s="7" t="s">
        <v>140</v>
      </c>
    </row>
    <row r="19" spans="1:1" x14ac:dyDescent="0.35">
      <c r="A19" s="7" t="s">
        <v>141</v>
      </c>
    </row>
    <row r="20" spans="1:1" x14ac:dyDescent="0.35">
      <c r="A20" s="7" t="s">
        <v>142</v>
      </c>
    </row>
    <row r="21" spans="1:1" x14ac:dyDescent="0.35">
      <c r="A21" s="7" t="s">
        <v>176</v>
      </c>
    </row>
    <row r="22" spans="1:1" x14ac:dyDescent="0.35">
      <c r="A22" s="7" t="s">
        <v>179</v>
      </c>
    </row>
    <row r="23" spans="1:1" x14ac:dyDescent="0.35">
      <c r="A23" s="7" t="s">
        <v>143</v>
      </c>
    </row>
    <row r="24" spans="1:1" x14ac:dyDescent="0.35">
      <c r="A24" s="9" t="s">
        <v>147</v>
      </c>
    </row>
    <row r="25" spans="1:1" x14ac:dyDescent="0.35">
      <c r="A25" s="7" t="s">
        <v>163</v>
      </c>
    </row>
    <row r="26" spans="1:1" x14ac:dyDescent="0.35">
      <c r="A26" s="7" t="s">
        <v>156</v>
      </c>
    </row>
    <row r="27" spans="1:1" x14ac:dyDescent="0.35">
      <c r="A27" s="7" t="s">
        <v>157</v>
      </c>
    </row>
    <row r="28" spans="1:1" x14ac:dyDescent="0.35">
      <c r="A28" s="7" t="s">
        <v>158</v>
      </c>
    </row>
    <row r="29" spans="1:1" x14ac:dyDescent="0.35">
      <c r="A29" s="7" t="s">
        <v>159</v>
      </c>
    </row>
    <row r="30" spans="1:1" x14ac:dyDescent="0.35">
      <c r="A30" s="7" t="s">
        <v>160</v>
      </c>
    </row>
    <row r="31" spans="1:1" x14ac:dyDescent="0.35">
      <c r="A31" s="7" t="s">
        <v>162</v>
      </c>
    </row>
    <row r="32" spans="1:1" x14ac:dyDescent="0.35">
      <c r="A32" s="7" t="s">
        <v>161</v>
      </c>
    </row>
    <row r="33" spans="1:1" x14ac:dyDescent="0.35">
      <c r="A33" s="7" t="s">
        <v>164</v>
      </c>
    </row>
    <row r="34" spans="1:1" x14ac:dyDescent="0.35">
      <c r="A34" s="7" t="s">
        <v>180</v>
      </c>
    </row>
    <row r="35" spans="1:1" x14ac:dyDescent="0.35">
      <c r="A35" s="9" t="s">
        <v>151</v>
      </c>
    </row>
    <row r="36" spans="1:1" x14ac:dyDescent="0.35">
      <c r="A36" s="7" t="s">
        <v>173</v>
      </c>
    </row>
    <row r="37" spans="1:1" x14ac:dyDescent="0.35">
      <c r="A37" s="7" t="s">
        <v>174</v>
      </c>
    </row>
    <row r="38" spans="1:1" x14ac:dyDescent="0.35">
      <c r="A38" s="7" t="s">
        <v>175</v>
      </c>
    </row>
    <row r="39" spans="1:1" x14ac:dyDescent="0.35">
      <c r="A39" s="7" t="s">
        <v>177</v>
      </c>
    </row>
    <row r="40" spans="1:1" x14ac:dyDescent="0.35">
      <c r="A40" s="7" t="s">
        <v>178</v>
      </c>
    </row>
    <row r="41" spans="1:1" x14ac:dyDescent="0.35">
      <c r="A41" s="7" t="s">
        <v>180</v>
      </c>
    </row>
    <row r="42" spans="1:1" x14ac:dyDescent="0.35">
      <c r="A42" s="7" t="s">
        <v>181</v>
      </c>
    </row>
    <row r="43" spans="1:1" x14ac:dyDescent="0.35">
      <c r="A43" s="7" t="s">
        <v>182</v>
      </c>
    </row>
    <row r="44" spans="1:1" x14ac:dyDescent="0.35">
      <c r="A44" s="7" t="s">
        <v>183</v>
      </c>
    </row>
    <row r="45" spans="1:1" x14ac:dyDescent="0.35">
      <c r="A45" s="9" t="s">
        <v>155</v>
      </c>
    </row>
    <row r="46" spans="1:1" ht="23" x14ac:dyDescent="0.35">
      <c r="A46" s="7" t="s">
        <v>165</v>
      </c>
    </row>
    <row r="47" spans="1:1" x14ac:dyDescent="0.35">
      <c r="A47" s="7" t="s">
        <v>166</v>
      </c>
    </row>
    <row r="48" spans="1:1" x14ac:dyDescent="0.35">
      <c r="A48" s="7" t="s">
        <v>167</v>
      </c>
    </row>
    <row r="49" spans="1:1" ht="23" x14ac:dyDescent="0.35">
      <c r="A49" s="7" t="s">
        <v>168</v>
      </c>
    </row>
    <row r="50" spans="1:1" x14ac:dyDescent="0.35">
      <c r="A50" s="7" t="s">
        <v>169</v>
      </c>
    </row>
    <row r="51" spans="1:1" x14ac:dyDescent="0.35">
      <c r="A51" s="7" t="s">
        <v>170</v>
      </c>
    </row>
    <row r="52" spans="1:1" x14ac:dyDescent="0.35">
      <c r="A52" s="7" t="s">
        <v>172</v>
      </c>
    </row>
    <row r="53" spans="1:1" x14ac:dyDescent="0.35">
      <c r="A53" s="7" t="s">
        <v>171</v>
      </c>
    </row>
    <row r="54" spans="1:1" x14ac:dyDescent="0.35">
      <c r="A54" s="7"/>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97FE5-AF5D-4416-B6CC-7552B5DDE0AC}">
  <dimension ref="B2:E15"/>
  <sheetViews>
    <sheetView workbookViewId="0">
      <selection activeCell="B32" sqref="B32:L32"/>
    </sheetView>
  </sheetViews>
  <sheetFormatPr defaultRowHeight="14.5" x14ac:dyDescent="0.35"/>
  <cols>
    <col min="1" max="1" width="5.1796875" customWidth="1"/>
    <col min="2" max="2" width="33.7265625" customWidth="1"/>
    <col min="3" max="3" width="37.54296875" customWidth="1"/>
    <col min="4" max="4" width="17.1796875" customWidth="1"/>
    <col min="5" max="5" width="43.453125" customWidth="1"/>
  </cols>
  <sheetData>
    <row r="2" spans="2:5" ht="29" x14ac:dyDescent="0.35">
      <c r="B2" s="25" t="s">
        <v>4</v>
      </c>
      <c r="C2" s="25" t="s">
        <v>5</v>
      </c>
      <c r="D2" s="25" t="s">
        <v>6</v>
      </c>
      <c r="E2" s="25" t="s">
        <v>7</v>
      </c>
    </row>
    <row r="3" spans="2:5" ht="29" x14ac:dyDescent="0.35">
      <c r="B3" s="23" t="s">
        <v>8</v>
      </c>
      <c r="C3" s="11" t="s">
        <v>9</v>
      </c>
      <c r="D3" s="26">
        <v>1</v>
      </c>
      <c r="E3" s="12" t="s">
        <v>10</v>
      </c>
    </row>
    <row r="4" spans="2:5" ht="43.5" x14ac:dyDescent="0.35">
      <c r="B4" s="24" t="s">
        <v>11</v>
      </c>
      <c r="C4" s="11" t="s">
        <v>12</v>
      </c>
      <c r="D4" s="26">
        <v>3</v>
      </c>
      <c r="E4" s="12" t="s">
        <v>13</v>
      </c>
    </row>
    <row r="5" spans="2:5" ht="43.5" x14ac:dyDescent="0.35">
      <c r="B5" s="24" t="s">
        <v>14</v>
      </c>
      <c r="C5" s="11" t="s">
        <v>15</v>
      </c>
      <c r="D5" s="26">
        <v>2</v>
      </c>
      <c r="E5" s="12" t="s">
        <v>16</v>
      </c>
    </row>
    <row r="6" spans="2:5" ht="43.5" x14ac:dyDescent="0.35">
      <c r="B6" s="24" t="s">
        <v>17</v>
      </c>
      <c r="C6" s="11" t="s">
        <v>15</v>
      </c>
      <c r="D6" s="26">
        <v>2</v>
      </c>
      <c r="E6" s="12" t="s">
        <v>18</v>
      </c>
    </row>
    <row r="7" spans="2:5" ht="43.5" x14ac:dyDescent="0.35">
      <c r="B7" s="24" t="s">
        <v>19</v>
      </c>
      <c r="C7" s="11" t="s">
        <v>20</v>
      </c>
      <c r="D7" s="26">
        <v>1</v>
      </c>
      <c r="E7" s="12" t="s">
        <v>21</v>
      </c>
    </row>
    <row r="8" spans="2:5" ht="58" x14ac:dyDescent="0.35">
      <c r="B8" s="24" t="s">
        <v>22</v>
      </c>
      <c r="C8" s="11" t="s">
        <v>209</v>
      </c>
      <c r="D8" s="26">
        <v>3</v>
      </c>
      <c r="E8" s="12" t="s">
        <v>23</v>
      </c>
    </row>
    <row r="9" spans="2:5" ht="58" x14ac:dyDescent="0.35">
      <c r="B9" s="24" t="s">
        <v>24</v>
      </c>
      <c r="C9" s="11" t="s">
        <v>25</v>
      </c>
      <c r="D9" s="26">
        <v>1</v>
      </c>
      <c r="E9" s="12" t="s">
        <v>26</v>
      </c>
    </row>
    <row r="10" spans="2:5" ht="43.5" x14ac:dyDescent="0.35">
      <c r="B10" s="24" t="s">
        <v>27</v>
      </c>
      <c r="C10" s="11" t="s">
        <v>28</v>
      </c>
      <c r="D10" s="26">
        <v>2</v>
      </c>
      <c r="E10" s="12" t="s">
        <v>29</v>
      </c>
    </row>
    <row r="11" spans="2:5" ht="58" x14ac:dyDescent="0.35">
      <c r="B11" s="24" t="s">
        <v>30</v>
      </c>
      <c r="C11" s="11" t="s">
        <v>25</v>
      </c>
      <c r="D11" s="26">
        <v>3</v>
      </c>
      <c r="E11" s="12" t="s">
        <v>31</v>
      </c>
    </row>
    <row r="12" spans="2:5" ht="43.5" x14ac:dyDescent="0.35">
      <c r="B12" s="24" t="s">
        <v>32</v>
      </c>
      <c r="C12" s="11" t="s">
        <v>33</v>
      </c>
      <c r="D12" s="26">
        <v>2</v>
      </c>
      <c r="E12" s="12" t="s">
        <v>34</v>
      </c>
    </row>
    <row r="13" spans="2:5" ht="58" x14ac:dyDescent="0.35">
      <c r="B13" s="24" t="s">
        <v>35</v>
      </c>
      <c r="C13" s="11" t="s">
        <v>36</v>
      </c>
      <c r="D13" s="26">
        <v>1</v>
      </c>
      <c r="E13" s="12" t="s">
        <v>37</v>
      </c>
    </row>
    <row r="14" spans="2:5" ht="43.5" x14ac:dyDescent="0.35">
      <c r="B14" s="24" t="s">
        <v>38</v>
      </c>
      <c r="C14" s="11" t="s">
        <v>39</v>
      </c>
      <c r="D14" s="26">
        <v>3</v>
      </c>
      <c r="E14" s="12" t="s">
        <v>40</v>
      </c>
    </row>
    <row r="15" spans="2:5" ht="58" x14ac:dyDescent="0.35">
      <c r="B15" s="24" t="s">
        <v>41</v>
      </c>
      <c r="C15" s="11" t="s">
        <v>42</v>
      </c>
      <c r="D15" s="26">
        <v>2</v>
      </c>
      <c r="E15" s="12" t="s">
        <v>43</v>
      </c>
    </row>
  </sheetData>
  <sheetProtection algorithmName="SHA-512" hashValue="tutQLDYropnJ8ejgjtZL4bL4HRpV9jIikf2rGF+K79Jqrh5kvjqGxEPvG+lhIiNbfCHmY1H0MsgABGU7A51VUA==" saltValue="8wBaOlFBliZumXlnLWJZpA==" spinCount="100000" sheet="1" objects="1" scenarios="1"/>
  <hyperlinks>
    <hyperlink ref="B3" location="'pašvaldības infrastruktura'!B11" display="Izvēlētā pasākuma joma" xr:uid="{E5CE2483-9F56-41B6-99D7-FB7F190948D5}"/>
    <hyperlink ref="B4" location="'pašvaldības infrastruktura'!B18" display="Vai pasākumam ir politiskais atbalsts, lai to īstenotu nākamajos mēnošos?" xr:uid="{DE92395F-85D0-4DEC-8F8F-3917F94A2600}"/>
    <hyperlink ref="B5" location="'pašvaldības infrastruktura'!B19" display="Vai ir izvēlēta struktūrvienība / cilvēks pašvaldībā, kas būs atbildīga par pasākuma organizēšanu?" xr:uid="{E2F7D6DB-614B-4A06-8869-52B7333142E0}"/>
    <hyperlink ref="B6" location="'pašvaldības infrastruktura'!B20" display="Vai ir izvēlēta struktūrvienība / cilvēks pašvaldībā, kas būs atbildīga par pasākuma ieviešanu?" xr:uid="{5C9308DF-286B-464D-AE38-F6A979D99CDA}"/>
    <hyperlink ref="B7" location="'pašvaldības infrastruktura'!B21" display="Vai ir citas iesaistītās puses, kas ir jau identificētas? " xr:uid="{260612EF-C1DE-4A05-8F13-722517782888}"/>
    <hyperlink ref="B8" location="'pašvaldības infrastruktura'!B22" display="Vai investīciju apjoms ir zināms un vai šis finansējums ir pieejams?  " xr:uid="{D78819A7-DD4B-4B03-AD2A-DD4E69588E45}"/>
    <hyperlink ref="B9" location="'pašvaldības infrastruktura'!B23" display="Kāds ir pasākuma laika grafiks? (cik mēneši)" xr:uid="{433104E1-E495-42FF-A4B8-75D5443095DB}"/>
    <hyperlink ref="B10" location="'pašvaldības infrastruktura'!B24" display="Vai ir zināmi pasākuma ietaupījumi?" xr:uid="{E82A842D-1C32-47B9-A034-64616926BC1C}"/>
    <hyperlink ref="B11" location="'pašvaldības infrastruktura'!B25" display="Vai ir zināms pasākuma atmaksāšanās laiks" xr:uid="{6972DF9E-1533-46DC-8DB7-2EF16134DA81}"/>
    <hyperlink ref="B13" location="'pašvaldības infrastruktura'!B27" display="Vai pasākums var tikt replicēts lielākā mērogā savā pašvaldībā un/vai arī citās pašvaldībās?" xr:uid="{A4B79945-5800-4119-B99E-4D66A0F9EB12}"/>
    <hyperlink ref="B14" location="'pašvaldības infrastruktura'!B28" display="Cik svarīgi ir īstenot šo pasākumu pašvaldībā nākamo 1-2 gadu laikā? " xr:uid="{B1B882CF-E954-4934-B5E5-792929691386}"/>
    <hyperlink ref="B15" location="'pašvaldības infrastruktura'!B29" display="Vai pasākumam ir arī sociālie ieguvumi?" xr:uid="{C8F74EC5-DCE8-4286-B4C0-CAC85A998BC7}"/>
    <hyperlink ref="B12" location="'pašvaldības infrastruktura'!B26" display="Vai pastāv jebkādi šķēršļi, lai uzsāktu īstenot šo pasākumu nākamajos mēnešos?" xr:uid="{D9E44C16-BAB6-463B-8B51-803610A1AE8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89D8-396F-4205-B310-16063A9F742F}">
  <dimension ref="A1:K8"/>
  <sheetViews>
    <sheetView zoomScaleNormal="100" workbookViewId="0">
      <selection activeCell="D18" sqref="D18"/>
    </sheetView>
  </sheetViews>
  <sheetFormatPr defaultColWidth="9.1796875" defaultRowHeight="14.5" x14ac:dyDescent="0.35"/>
  <cols>
    <col min="1" max="1" width="17" style="53" customWidth="1"/>
    <col min="2" max="2" width="31.54296875" style="53" customWidth="1"/>
    <col min="3" max="3" width="10" style="53" customWidth="1"/>
    <col min="4" max="4" width="29.1796875" style="53" customWidth="1"/>
    <col min="5" max="5" width="8.453125" style="53" customWidth="1"/>
    <col min="6" max="6" width="28.1796875" style="53" customWidth="1"/>
    <col min="7" max="7" width="9.1796875" style="53"/>
    <col min="8" max="8" width="29" style="53" customWidth="1"/>
    <col min="9" max="9" width="9.1796875" style="53"/>
    <col min="10" max="10" width="30.7265625" style="53" customWidth="1"/>
    <col min="11" max="16384" width="9.1796875" style="53"/>
  </cols>
  <sheetData>
    <row r="1" spans="1:11" ht="15.5" x14ac:dyDescent="0.35">
      <c r="B1" s="128" t="s">
        <v>184</v>
      </c>
      <c r="C1" s="128"/>
      <c r="D1" s="128"/>
      <c r="E1" s="128"/>
      <c r="F1" s="128"/>
      <c r="G1" s="128"/>
      <c r="H1" s="128"/>
      <c r="I1" s="128"/>
    </row>
    <row r="3" spans="1:11" x14ac:dyDescent="0.35">
      <c r="A3" s="123" t="s">
        <v>122</v>
      </c>
      <c r="B3" s="125" t="s">
        <v>212</v>
      </c>
      <c r="C3" s="126"/>
      <c r="D3" s="126"/>
      <c r="E3" s="126"/>
      <c r="F3" s="126"/>
      <c r="G3" s="126"/>
      <c r="H3" s="126"/>
      <c r="I3" s="126"/>
      <c r="J3" s="126"/>
      <c r="K3" s="127"/>
    </row>
    <row r="4" spans="1:11" x14ac:dyDescent="0.35">
      <c r="A4" s="124"/>
      <c r="B4" s="86" t="str">
        <f>Saraksti!A2</f>
        <v>Pašvaldības infrastruktūra</v>
      </c>
      <c r="C4" s="86" t="s">
        <v>116</v>
      </c>
      <c r="D4" s="86" t="str">
        <f>Saraksti!A63</f>
        <v>Mājokļi</v>
      </c>
      <c r="E4" s="86" t="s">
        <v>116</v>
      </c>
      <c r="F4" s="86" t="str">
        <f>Saraksti!A123</f>
        <v>Mobilitāte</v>
      </c>
      <c r="G4" s="86" t="s">
        <v>116</v>
      </c>
      <c r="H4" s="86" t="str">
        <f>Saraksti!A183</f>
        <v>Enerģijas ražošana</v>
      </c>
      <c r="I4" s="86" t="s">
        <v>116</v>
      </c>
      <c r="J4" s="86" t="str">
        <f>Saraksti!A243</f>
        <v>Pielāgošanās klimata pārmaiņām</v>
      </c>
      <c r="K4" s="86" t="s">
        <v>116</v>
      </c>
    </row>
    <row r="5" spans="1:11" ht="43.5" customHeight="1" x14ac:dyDescent="0.35">
      <c r="A5" s="81" t="s">
        <v>118</v>
      </c>
      <c r="B5" s="71" t="str">
        <f>IF('Pašvaldības infrastruktura'!G7="","",'Pašvaldības infrastruktura'!G7)</f>
        <v/>
      </c>
      <c r="C5" s="72" t="str">
        <f>IF('Pašvaldības infrastruktura'!J27,'Pašvaldības infrastruktura'!J27,"")</f>
        <v/>
      </c>
      <c r="D5" s="71" t="str">
        <f>IF(Mājokļi!G7="","",Mājokļi!G7)</f>
        <v/>
      </c>
      <c r="E5" s="72" t="str">
        <f>IF(Mājokļi!J27,Mājokļi!J27,"")</f>
        <v/>
      </c>
      <c r="F5" s="71" t="str">
        <f>IF(Mobilitāte!G7="","",Mobilitāte!G7)</f>
        <v/>
      </c>
      <c r="G5" s="72" t="str">
        <f>IF(Mobilitāte!J27,Mobilitāte!J27,"")</f>
        <v/>
      </c>
      <c r="H5" s="71" t="str">
        <f>IF('Enerģijas ražošana'!G7="","",'Enerģijas ražošana'!G7)</f>
        <v/>
      </c>
      <c r="I5" s="72" t="str">
        <f>IF('Enerģijas ražošana'!J27,'Enerģijas ražošana'!J27,"")</f>
        <v/>
      </c>
      <c r="J5" s="71" t="str">
        <f>IF(Pielāgošanās!G7="","",Pielāgošanās!G7)</f>
        <v/>
      </c>
      <c r="K5" s="72" t="str">
        <f>IF(Pielāgošanās!J27,Pielāgošanās!J27,"")</f>
        <v/>
      </c>
    </row>
    <row r="6" spans="1:11" ht="43.5" customHeight="1" x14ac:dyDescent="0.35">
      <c r="A6" s="81" t="s">
        <v>119</v>
      </c>
      <c r="B6" s="71" t="str">
        <f>IF('Pašvaldības infrastruktura'!K7="","",'Pašvaldības infrastruktura'!K7)</f>
        <v/>
      </c>
      <c r="C6" s="72" t="str">
        <f>IF('Pašvaldības infrastruktura'!N27,'Pašvaldības infrastruktura'!N27,"")</f>
        <v/>
      </c>
      <c r="D6" s="71" t="str">
        <f>IF(Mājokļi!K7="","",Mājokļi!K7)</f>
        <v/>
      </c>
      <c r="E6" s="72" t="str">
        <f>IF(Mājokļi!N27,Mājokļi!N27,"")</f>
        <v/>
      </c>
      <c r="F6" s="71" t="str">
        <f>IF(Mobilitāte!K7="","",Mobilitāte!K7)</f>
        <v/>
      </c>
      <c r="G6" s="72" t="str">
        <f>IF(Mobilitāte!N27,Mobilitāte!N27,"")</f>
        <v/>
      </c>
      <c r="H6" s="71" t="str">
        <f>IF('Enerģijas ražošana'!K7="","",'Enerģijas ražošana'!K7)</f>
        <v/>
      </c>
      <c r="I6" s="72" t="str">
        <f>IF('Enerģijas ražošana'!N27,'Enerģijas ražošana'!N27,"")</f>
        <v/>
      </c>
      <c r="J6" s="71" t="str">
        <f>IF(Pielāgošanās!K7="","",Pielāgošanās!K7)</f>
        <v/>
      </c>
      <c r="K6" s="72" t="str">
        <f>IF(Pielāgošanās!N27,Pielāgošanās!N27,"")</f>
        <v/>
      </c>
    </row>
    <row r="7" spans="1:11" ht="44.25" customHeight="1" x14ac:dyDescent="0.35">
      <c r="A7" s="81" t="s">
        <v>120</v>
      </c>
      <c r="B7" s="71" t="str">
        <f>IF('Pašvaldības infrastruktura'!O7="","",'Pašvaldības infrastruktura'!O7)</f>
        <v/>
      </c>
      <c r="C7" s="72" t="str">
        <f>IF('Pašvaldības infrastruktura'!R27,'Pašvaldības infrastruktura'!R27,"")</f>
        <v/>
      </c>
      <c r="D7" s="71" t="str">
        <f>IF(Mājokļi!O7="","",Mājokļi!O7)</f>
        <v/>
      </c>
      <c r="E7" s="72" t="str">
        <f>IF(Mājokļi!R27,Mājokļi!R27,"")</f>
        <v/>
      </c>
      <c r="F7" s="71" t="str">
        <f>IF(Mobilitāte!O7="","",Mobilitāte!O7)</f>
        <v/>
      </c>
      <c r="G7" s="72" t="str">
        <f>IF(Mobilitāte!R27,Mobilitāte!R27,"")</f>
        <v/>
      </c>
      <c r="H7" s="71" t="str">
        <f>IF('Enerģijas ražošana'!O7="","",'Enerģijas ražošana'!O7)</f>
        <v/>
      </c>
      <c r="I7" s="72" t="str">
        <f>IF('Enerģijas ražošana'!R27,'Enerģijas ražošana'!R27,"")</f>
        <v/>
      </c>
      <c r="J7" s="71" t="str">
        <f>IF(Pielāgošanās!O7="","",Pielāgošanās!O7)</f>
        <v/>
      </c>
      <c r="K7" s="72" t="str">
        <f>IF(Pielāgošanās!R27,Pielāgošanās!R27,"")</f>
        <v/>
      </c>
    </row>
    <row r="8" spans="1:11" ht="60.75" customHeight="1" x14ac:dyDescent="0.35">
      <c r="A8" s="81" t="s">
        <v>121</v>
      </c>
      <c r="B8" s="71" t="str">
        <f>IF('Pašvaldības infrastruktura'!S7="","",'Pašvaldības infrastruktura'!S7)</f>
        <v/>
      </c>
      <c r="C8" s="72" t="str">
        <f>IF('Pašvaldības infrastruktura'!V27,'Pašvaldības infrastruktura'!V27,"")</f>
        <v/>
      </c>
      <c r="D8" s="71" t="str">
        <f>IF(Mājokļi!S7="","",Mājokļi!S7)</f>
        <v/>
      </c>
      <c r="E8" s="72" t="str">
        <f>IF(Mājokļi!V27,Mājokļi!V27,"")</f>
        <v/>
      </c>
      <c r="F8" s="71" t="str">
        <f>IF(Mobilitāte!S7="","",Mobilitāte!S7)</f>
        <v/>
      </c>
      <c r="G8" s="72" t="str">
        <f>IF(Mobilitāte!V27,Mobilitāte!V27,"")</f>
        <v/>
      </c>
      <c r="H8" s="71" t="str">
        <f>IF('Enerģijas ražošana'!S7="","",'Enerģijas ražošana'!S7)</f>
        <v/>
      </c>
      <c r="I8" s="72" t="str">
        <f>IF('Enerģijas ražošana'!V27,'Enerģijas ražošana'!V27,"")</f>
        <v/>
      </c>
      <c r="J8" s="71" t="str">
        <f>IF(Pielāgošanās!S7="","",Pielāgošanās!S7)</f>
        <v/>
      </c>
      <c r="K8" s="72" t="str">
        <f>IF(Pielāgošanās!V27,Pielāgošanās!V27,"")</f>
        <v/>
      </c>
    </row>
  </sheetData>
  <sheetProtection algorithmName="SHA-512" hashValue="3VfFJr1Mney5ZYDkO/7yGOqNSmcrn/jOXDDFoQKIRNOqdhgsMHkvSUtECpDD8JtKYz+sNljFdwy8QK40o1dcdQ==" saltValue="fl2p7va/BFzR1804YQTtVQ==" spinCount="100000" sheet="1" objects="1" scenarios="1"/>
  <mergeCells count="3">
    <mergeCell ref="A3:A4"/>
    <mergeCell ref="B3:K3"/>
    <mergeCell ref="B1:I1"/>
  </mergeCells>
  <phoneticPr fontId="20" type="noConversion"/>
  <pageMargins left="0.7" right="0.7" top="0.75" bottom="0.75" header="0.3" footer="0.3"/>
  <pageSetup orientation="landscape" r:id="rId1"/>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BDBF8-83B4-4C58-AD38-A06DEB6D9501}">
  <sheetPr codeName="Sheet1"/>
  <dimension ref="A1:V98"/>
  <sheetViews>
    <sheetView topLeftCell="A13" zoomScale="70" zoomScaleNormal="70" workbookViewId="0">
      <selection activeCell="B32" sqref="B32:L32"/>
    </sheetView>
  </sheetViews>
  <sheetFormatPr defaultColWidth="8.81640625" defaultRowHeight="14.5" x14ac:dyDescent="0.35"/>
  <cols>
    <col min="1" max="1" width="3.26953125" customWidth="1"/>
    <col min="2" max="2" width="4.54296875" customWidth="1"/>
    <col min="6" max="6" width="15.453125" customWidth="1"/>
    <col min="7" max="7" width="33" bestFit="1" customWidth="1"/>
    <col min="8" max="8" width="33" style="2" customWidth="1"/>
    <col min="9" max="9" width="6" style="2" customWidth="1"/>
    <col min="10" max="10" width="7.81640625" style="2" bestFit="1" customWidth="1"/>
    <col min="11" max="11" width="33" bestFit="1" customWidth="1"/>
    <col min="12" max="12" width="32.453125" customWidth="1"/>
    <col min="13" max="13" width="5.1796875" style="2" bestFit="1" customWidth="1"/>
    <col min="14" max="14" width="8.7265625" style="2" customWidth="1"/>
    <col min="15" max="15" width="33" bestFit="1" customWidth="1"/>
    <col min="16" max="16" width="32.26953125" customWidth="1"/>
    <col min="17" max="17" width="5.81640625" style="2" customWidth="1"/>
    <col min="18" max="18" width="6.26953125" style="2" customWidth="1"/>
    <col min="19" max="19" width="33" bestFit="1" customWidth="1"/>
    <col min="20" max="20" width="35" customWidth="1"/>
    <col min="21" max="21" width="5.81640625" style="2" customWidth="1"/>
    <col min="22" max="22" width="6.26953125" style="2" customWidth="1"/>
  </cols>
  <sheetData>
    <row r="1" spans="1:22" ht="18.5" x14ac:dyDescent="0.45">
      <c r="A1" s="6"/>
      <c r="B1" s="6"/>
    </row>
    <row r="2" spans="1:22" ht="18.5" x14ac:dyDescent="0.45">
      <c r="A2" s="6"/>
      <c r="B2" s="6"/>
      <c r="C2" s="54"/>
      <c r="D2" s="6" t="s">
        <v>44</v>
      </c>
      <c r="E2" s="137"/>
      <c r="F2" s="138"/>
      <c r="G2" s="139"/>
      <c r="H2"/>
    </row>
    <row r="3" spans="1:22" ht="18.5" x14ac:dyDescent="0.45">
      <c r="A3" s="6"/>
      <c r="B3" s="6"/>
      <c r="C3" s="6"/>
      <c r="D3" s="6" t="s">
        <v>45</v>
      </c>
      <c r="E3" s="140"/>
      <c r="F3" s="141"/>
      <c r="G3" s="142"/>
    </row>
    <row r="4" spans="1:22" ht="18.5" x14ac:dyDescent="0.45">
      <c r="D4" s="6" t="s">
        <v>46</v>
      </c>
      <c r="E4" s="140"/>
      <c r="F4" s="141"/>
      <c r="G4" s="142"/>
      <c r="H4"/>
      <c r="K4" s="2"/>
      <c r="L4" s="2"/>
      <c r="O4" s="2"/>
      <c r="P4" s="2"/>
      <c r="S4" s="2"/>
      <c r="T4" s="2"/>
    </row>
    <row r="5" spans="1:22" x14ac:dyDescent="0.35">
      <c r="H5"/>
      <c r="L5" s="2"/>
      <c r="P5" s="2"/>
      <c r="T5" s="2"/>
    </row>
    <row r="6" spans="1:22" ht="18.5" x14ac:dyDescent="0.45">
      <c r="A6" s="5" t="s">
        <v>47</v>
      </c>
      <c r="B6" s="156" t="s">
        <v>2</v>
      </c>
      <c r="C6" s="157"/>
      <c r="D6" s="157"/>
      <c r="E6" s="157"/>
      <c r="F6" s="157"/>
      <c r="G6" s="64" t="s">
        <v>118</v>
      </c>
      <c r="H6" s="35" t="s">
        <v>189</v>
      </c>
      <c r="I6" s="33" t="s">
        <v>48</v>
      </c>
      <c r="J6" s="34" t="s">
        <v>49</v>
      </c>
      <c r="K6" s="64" t="s">
        <v>119</v>
      </c>
      <c r="L6" s="35" t="s">
        <v>189</v>
      </c>
      <c r="M6" s="33" t="s">
        <v>48</v>
      </c>
      <c r="N6" s="34" t="s">
        <v>49</v>
      </c>
      <c r="O6" s="64" t="s">
        <v>120</v>
      </c>
      <c r="P6" s="35" t="s">
        <v>189</v>
      </c>
      <c r="Q6" s="33" t="s">
        <v>48</v>
      </c>
      <c r="R6" s="34" t="s">
        <v>49</v>
      </c>
      <c r="S6" s="64" t="s">
        <v>121</v>
      </c>
      <c r="T6" s="35" t="s">
        <v>189</v>
      </c>
      <c r="U6" s="33" t="s">
        <v>48</v>
      </c>
      <c r="V6" s="34" t="s">
        <v>49</v>
      </c>
    </row>
    <row r="7" spans="1:22" ht="45" customHeight="1" x14ac:dyDescent="0.35">
      <c r="A7" s="143"/>
      <c r="B7" s="83">
        <v>1</v>
      </c>
      <c r="C7" s="146" t="s">
        <v>148</v>
      </c>
      <c r="D7" s="146"/>
      <c r="E7" s="146"/>
      <c r="F7" s="146"/>
      <c r="G7" s="90"/>
      <c r="H7" s="87" t="s">
        <v>123</v>
      </c>
      <c r="I7" s="79"/>
      <c r="J7" s="80"/>
      <c r="K7" s="90"/>
      <c r="L7" s="87" t="s">
        <v>123</v>
      </c>
      <c r="M7" s="79"/>
      <c r="N7" s="80"/>
      <c r="O7" s="90"/>
      <c r="P7" s="87" t="s">
        <v>123</v>
      </c>
      <c r="Q7" s="79"/>
      <c r="R7" s="80"/>
      <c r="S7" s="90"/>
      <c r="T7" s="87" t="s">
        <v>123</v>
      </c>
      <c r="U7" s="79"/>
      <c r="V7" s="80"/>
    </row>
    <row r="8" spans="1:22" ht="30" customHeight="1" x14ac:dyDescent="0.35">
      <c r="A8" s="144"/>
      <c r="B8" s="82">
        <v>2</v>
      </c>
      <c r="C8" s="136" t="s">
        <v>8</v>
      </c>
      <c r="D8" s="134"/>
      <c r="E8" s="134"/>
      <c r="F8" s="135"/>
      <c r="G8" s="91" t="s">
        <v>52</v>
      </c>
      <c r="H8" s="88" t="s">
        <v>51</v>
      </c>
      <c r="I8" s="27" t="str">
        <f>Saraksti!$T$4</f>
        <v>-</v>
      </c>
      <c r="J8" s="28" t="str">
        <f>IFERROR(I8*Saraksti!$X$4,"")</f>
        <v/>
      </c>
      <c r="K8" s="91" t="s">
        <v>52</v>
      </c>
      <c r="L8" s="88" t="s">
        <v>51</v>
      </c>
      <c r="M8" s="27" t="str">
        <f>Saraksti!$U$4</f>
        <v>-</v>
      </c>
      <c r="N8" s="28" t="str">
        <f>IFERROR(M8*Saraksti!$X$4,"")</f>
        <v/>
      </c>
      <c r="O8" s="91" t="s">
        <v>52</v>
      </c>
      <c r="P8" s="88" t="s">
        <v>51</v>
      </c>
      <c r="Q8" s="27" t="str">
        <f>Saraksti!$V$4</f>
        <v>-</v>
      </c>
      <c r="R8" s="28" t="str">
        <f>IFERROR(Q8*Saraksti!$X$4,"")</f>
        <v/>
      </c>
      <c r="S8" s="91" t="s">
        <v>52</v>
      </c>
      <c r="T8" s="88" t="s">
        <v>51</v>
      </c>
      <c r="U8" s="27" t="str">
        <f>Saraksti!$W$4</f>
        <v>-</v>
      </c>
      <c r="V8" s="28" t="str">
        <f>IFERROR(U8*Saraksti!$X$4,"")</f>
        <v/>
      </c>
    </row>
    <row r="9" spans="1:22" ht="15" customHeight="1" x14ac:dyDescent="0.35">
      <c r="A9" s="144"/>
      <c r="B9" s="147">
        <v>3</v>
      </c>
      <c r="C9" s="150" t="s">
        <v>149</v>
      </c>
      <c r="D9" s="150"/>
      <c r="E9" s="150"/>
      <c r="F9" s="150"/>
      <c r="G9" s="92" t="s">
        <v>52</v>
      </c>
      <c r="H9" s="153" t="s">
        <v>197</v>
      </c>
      <c r="I9" s="73"/>
      <c r="J9" s="74"/>
      <c r="K9" s="92" t="s">
        <v>52</v>
      </c>
      <c r="L9" s="153" t="s">
        <v>197</v>
      </c>
      <c r="M9" s="73"/>
      <c r="N9" s="74"/>
      <c r="O9" s="92" t="s">
        <v>52</v>
      </c>
      <c r="P9" s="153" t="s">
        <v>197</v>
      </c>
      <c r="Q9" s="73"/>
      <c r="R9" s="74"/>
      <c r="S9" s="92" t="s">
        <v>52</v>
      </c>
      <c r="T9" s="153" t="s">
        <v>197</v>
      </c>
      <c r="U9" s="73"/>
      <c r="V9" s="74"/>
    </row>
    <row r="10" spans="1:22" x14ac:dyDescent="0.35">
      <c r="A10" s="144"/>
      <c r="B10" s="148"/>
      <c r="C10" s="151"/>
      <c r="D10" s="151"/>
      <c r="E10" s="151"/>
      <c r="F10" s="151"/>
      <c r="G10" s="92" t="s">
        <v>52</v>
      </c>
      <c r="H10" s="154"/>
      <c r="I10" s="75"/>
      <c r="J10" s="76"/>
      <c r="K10" s="92" t="s">
        <v>52</v>
      </c>
      <c r="L10" s="154"/>
      <c r="M10" s="75"/>
      <c r="N10" s="76"/>
      <c r="O10" s="92" t="s">
        <v>52</v>
      </c>
      <c r="P10" s="154"/>
      <c r="Q10" s="75"/>
      <c r="R10" s="76"/>
      <c r="S10" s="92" t="s">
        <v>52</v>
      </c>
      <c r="T10" s="154"/>
      <c r="U10" s="75"/>
      <c r="V10" s="76"/>
    </row>
    <row r="11" spans="1:22" x14ac:dyDescent="0.35">
      <c r="A11" s="144"/>
      <c r="B11" s="148"/>
      <c r="C11" s="151"/>
      <c r="D11" s="151"/>
      <c r="E11" s="151"/>
      <c r="F11" s="151"/>
      <c r="G11" s="92" t="s">
        <v>52</v>
      </c>
      <c r="H11" s="154"/>
      <c r="I11" s="75"/>
      <c r="J11" s="76"/>
      <c r="K11" s="92" t="s">
        <v>52</v>
      </c>
      <c r="L11" s="154"/>
      <c r="M11" s="75"/>
      <c r="N11" s="76"/>
      <c r="O11" s="92" t="s">
        <v>52</v>
      </c>
      <c r="P11" s="154"/>
      <c r="Q11" s="75"/>
      <c r="R11" s="76"/>
      <c r="S11" s="92" t="s">
        <v>52</v>
      </c>
      <c r="T11" s="154"/>
      <c r="U11" s="75"/>
      <c r="V11" s="76"/>
    </row>
    <row r="12" spans="1:22" x14ac:dyDescent="0.35">
      <c r="A12" s="144"/>
      <c r="B12" s="148"/>
      <c r="C12" s="151"/>
      <c r="D12" s="151"/>
      <c r="E12" s="151"/>
      <c r="F12" s="151"/>
      <c r="G12" s="92" t="s">
        <v>52</v>
      </c>
      <c r="H12" s="154"/>
      <c r="I12" s="75"/>
      <c r="J12" s="76"/>
      <c r="K12" s="92" t="s">
        <v>52</v>
      </c>
      <c r="L12" s="154"/>
      <c r="M12" s="75"/>
      <c r="N12" s="76"/>
      <c r="O12" s="92" t="s">
        <v>52</v>
      </c>
      <c r="P12" s="154"/>
      <c r="Q12" s="75"/>
      <c r="R12" s="76"/>
      <c r="S12" s="92" t="s">
        <v>52</v>
      </c>
      <c r="T12" s="154"/>
      <c r="U12" s="75"/>
      <c r="V12" s="76"/>
    </row>
    <row r="13" spans="1:22" x14ac:dyDescent="0.35">
      <c r="A13" s="145"/>
      <c r="B13" s="149"/>
      <c r="C13" s="152"/>
      <c r="D13" s="152"/>
      <c r="E13" s="152"/>
      <c r="F13" s="152"/>
      <c r="G13" s="92" t="s">
        <v>52</v>
      </c>
      <c r="H13" s="155"/>
      <c r="I13" s="77"/>
      <c r="J13" s="78"/>
      <c r="K13" s="92" t="s">
        <v>52</v>
      </c>
      <c r="L13" s="155"/>
      <c r="M13" s="77"/>
      <c r="N13" s="78"/>
      <c r="O13" s="92" t="s">
        <v>52</v>
      </c>
      <c r="P13" s="155"/>
      <c r="Q13" s="77"/>
      <c r="R13" s="78"/>
      <c r="S13" s="92" t="s">
        <v>52</v>
      </c>
      <c r="T13" s="155"/>
      <c r="U13" s="77"/>
      <c r="V13" s="78"/>
    </row>
    <row r="14" spans="1:22" ht="18" customHeight="1" x14ac:dyDescent="0.45">
      <c r="A14" s="5" t="s">
        <v>54</v>
      </c>
      <c r="B14" s="156" t="s">
        <v>144</v>
      </c>
      <c r="C14" s="157"/>
      <c r="D14" s="157"/>
      <c r="E14" s="157"/>
      <c r="F14" s="157"/>
      <c r="G14" s="32"/>
      <c r="H14" s="32"/>
      <c r="I14" s="29"/>
      <c r="J14" s="30"/>
      <c r="K14" s="36"/>
      <c r="L14" s="32"/>
      <c r="M14" s="29"/>
      <c r="N14" s="30"/>
      <c r="O14" s="36"/>
      <c r="P14" s="32"/>
      <c r="Q14" s="61"/>
      <c r="R14" s="61"/>
      <c r="S14" s="36"/>
      <c r="T14" s="32"/>
      <c r="U14" s="61"/>
      <c r="V14" s="63"/>
    </row>
    <row r="15" spans="1:22" ht="39.75" customHeight="1" x14ac:dyDescent="0.35">
      <c r="A15" s="130"/>
      <c r="B15" s="82">
        <v>4</v>
      </c>
      <c r="C15" s="129" t="s">
        <v>11</v>
      </c>
      <c r="D15" s="129"/>
      <c r="E15" s="129"/>
      <c r="F15" s="129"/>
      <c r="G15" s="91" t="s">
        <v>52</v>
      </c>
      <c r="H15" s="88" t="s">
        <v>198</v>
      </c>
      <c r="I15" s="27" t="str">
        <f>Saraksti!$H$4</f>
        <v>-</v>
      </c>
      <c r="J15" s="10" t="str">
        <f>IFERROR(I15*Saraksti!$L$3,"")</f>
        <v/>
      </c>
      <c r="K15" s="91" t="s">
        <v>52</v>
      </c>
      <c r="L15" s="88" t="s">
        <v>198</v>
      </c>
      <c r="M15" s="26" t="str">
        <f>Saraksti!$I$4</f>
        <v>-</v>
      </c>
      <c r="N15" s="10" t="str">
        <f>IFERROR(M15*Saraksti!$L$3,"")</f>
        <v/>
      </c>
      <c r="O15" s="91" t="s">
        <v>52</v>
      </c>
      <c r="P15" s="88" t="s">
        <v>198</v>
      </c>
      <c r="Q15" s="26" t="str">
        <f>Saraksti!$J$4</f>
        <v>-</v>
      </c>
      <c r="R15" s="10" t="str">
        <f>IFERROR(Q15*Saraksti!$L$3,"")</f>
        <v/>
      </c>
      <c r="S15" s="91" t="s">
        <v>52</v>
      </c>
      <c r="T15" s="88" t="s">
        <v>198</v>
      </c>
      <c r="U15" s="26" t="str">
        <f>Saraksti!$K$4</f>
        <v>-</v>
      </c>
      <c r="V15" s="10" t="str">
        <f>IFERROR(U15*Saraksti!$L$3,"")</f>
        <v/>
      </c>
    </row>
    <row r="16" spans="1:22" ht="50.25" customHeight="1" x14ac:dyDescent="0.35">
      <c r="A16" s="131"/>
      <c r="B16" s="83">
        <v>5</v>
      </c>
      <c r="C16" s="129" t="s">
        <v>201</v>
      </c>
      <c r="D16" s="129"/>
      <c r="E16" s="129"/>
      <c r="F16" s="129"/>
      <c r="G16" s="93" t="s">
        <v>52</v>
      </c>
      <c r="H16" s="89" t="s">
        <v>192</v>
      </c>
      <c r="I16" s="31" t="str">
        <f>Saraksti!$H$10</f>
        <v>-</v>
      </c>
      <c r="J16" s="10" t="str">
        <f>IFERROR(I16*Saraksti!$L$9,"")</f>
        <v/>
      </c>
      <c r="K16" s="93" t="s">
        <v>52</v>
      </c>
      <c r="L16" s="89" t="s">
        <v>192</v>
      </c>
      <c r="M16" s="31" t="str">
        <f>Saraksti!$I$10</f>
        <v>-</v>
      </c>
      <c r="N16" s="10" t="str">
        <f>IFERROR(M16*Saraksti!$L$9,"")</f>
        <v/>
      </c>
      <c r="O16" s="93" t="s">
        <v>52</v>
      </c>
      <c r="P16" s="89" t="s">
        <v>192</v>
      </c>
      <c r="Q16" s="31" t="str">
        <f>Saraksti!$J$10</f>
        <v>-</v>
      </c>
      <c r="R16" s="10" t="str">
        <f>IFERROR(Q16*Saraksti!$L$9,"")</f>
        <v/>
      </c>
      <c r="S16" s="93" t="s">
        <v>52</v>
      </c>
      <c r="T16" s="89" t="s">
        <v>192</v>
      </c>
      <c r="U16" s="31" t="str">
        <f>Saraksti!$K$10</f>
        <v>-</v>
      </c>
      <c r="V16" s="10" t="str">
        <f>IFERROR(U16*Saraksti!$L$9,"")</f>
        <v/>
      </c>
    </row>
    <row r="17" spans="1:22" ht="48" customHeight="1" x14ac:dyDescent="0.35">
      <c r="A17" s="131"/>
      <c r="B17" s="83">
        <v>6</v>
      </c>
      <c r="C17" s="133" t="s">
        <v>202</v>
      </c>
      <c r="D17" s="133"/>
      <c r="E17" s="133"/>
      <c r="F17" s="133"/>
      <c r="G17" s="94" t="s">
        <v>52</v>
      </c>
      <c r="H17" s="89" t="s">
        <v>192</v>
      </c>
      <c r="I17" s="31" t="str">
        <f>Saraksti!$H$15</f>
        <v>-</v>
      </c>
      <c r="J17" s="10" t="str">
        <f>IFERROR(I17*Saraksti!$L$14,"")</f>
        <v/>
      </c>
      <c r="K17" s="94" t="s">
        <v>52</v>
      </c>
      <c r="L17" s="89" t="s">
        <v>192</v>
      </c>
      <c r="M17" s="31" t="str">
        <f>Saraksti!$I$15</f>
        <v>-</v>
      </c>
      <c r="N17" s="10" t="str">
        <f>IFERROR(M17*Saraksti!$L$14,"")</f>
        <v/>
      </c>
      <c r="O17" s="94" t="s">
        <v>52</v>
      </c>
      <c r="P17" s="89" t="s">
        <v>192</v>
      </c>
      <c r="Q17" s="31" t="str">
        <f>Saraksti!$J$15</f>
        <v>-</v>
      </c>
      <c r="R17" s="10" t="str">
        <f>IFERROR(Q17*Saraksti!$L$14,"")</f>
        <v/>
      </c>
      <c r="S17" s="94" t="s">
        <v>52</v>
      </c>
      <c r="T17" s="89" t="s">
        <v>192</v>
      </c>
      <c r="U17" s="31" t="str">
        <f>Saraksti!$K$15</f>
        <v>-</v>
      </c>
      <c r="V17" s="10" t="str">
        <f>IFERROR(U17*Saraksti!$L$14,"")</f>
        <v/>
      </c>
    </row>
    <row r="18" spans="1:22" ht="35.5" customHeight="1" x14ac:dyDescent="0.35">
      <c r="A18" s="131"/>
      <c r="B18" s="83">
        <v>7</v>
      </c>
      <c r="C18" s="136" t="s">
        <v>19</v>
      </c>
      <c r="D18" s="134"/>
      <c r="E18" s="134"/>
      <c r="F18" s="135"/>
      <c r="G18" s="94" t="s">
        <v>52</v>
      </c>
      <c r="H18" s="89" t="s">
        <v>193</v>
      </c>
      <c r="I18" s="31" t="str">
        <f>Saraksti!$H$19</f>
        <v>-</v>
      </c>
      <c r="J18" s="10" t="str">
        <f>IFERROR(I18*Saraksti!$L$18,"")</f>
        <v/>
      </c>
      <c r="K18" s="94" t="s">
        <v>52</v>
      </c>
      <c r="L18" s="89" t="s">
        <v>193</v>
      </c>
      <c r="M18" s="31" t="str">
        <f>Saraksti!$I$19</f>
        <v>-</v>
      </c>
      <c r="N18" s="10" t="str">
        <f>IFERROR(M18*Saraksti!$L$18,"")</f>
        <v/>
      </c>
      <c r="O18" s="94" t="s">
        <v>52</v>
      </c>
      <c r="P18" s="89" t="s">
        <v>193</v>
      </c>
      <c r="Q18" s="31" t="str">
        <f>Saraksti!$J$19</f>
        <v>-</v>
      </c>
      <c r="R18" s="10" t="str">
        <f>IFERROR(Q18*Saraksti!$L$18,"")</f>
        <v/>
      </c>
      <c r="S18" s="94" t="s">
        <v>52</v>
      </c>
      <c r="T18" s="89" t="s">
        <v>193</v>
      </c>
      <c r="U18" s="31" t="str">
        <f>Saraksti!$K$19</f>
        <v>-</v>
      </c>
      <c r="V18" s="10" t="str">
        <f>IFERROR(U18*Saraksti!$L$18,"")</f>
        <v/>
      </c>
    </row>
    <row r="19" spans="1:22" ht="36" customHeight="1" x14ac:dyDescent="0.35">
      <c r="A19" s="131"/>
      <c r="B19" s="83">
        <v>8</v>
      </c>
      <c r="C19" s="133" t="s">
        <v>22</v>
      </c>
      <c r="D19" s="133"/>
      <c r="E19" s="133"/>
      <c r="F19" s="133"/>
      <c r="G19" s="94" t="s">
        <v>52</v>
      </c>
      <c r="H19" s="88" t="s">
        <v>194</v>
      </c>
      <c r="I19" s="27" t="str">
        <f>Saraksti!$H$23</f>
        <v>-</v>
      </c>
      <c r="J19" s="10" t="str">
        <f>IFERROR(I19*Saraksti!$L$22,"")</f>
        <v/>
      </c>
      <c r="K19" s="94" t="s">
        <v>52</v>
      </c>
      <c r="L19" s="88" t="s">
        <v>194</v>
      </c>
      <c r="M19" s="27" t="str">
        <f>Saraksti!$I$23</f>
        <v>-</v>
      </c>
      <c r="N19" s="10" t="str">
        <f>IFERROR(M19*Saraksti!$L$22,"")</f>
        <v/>
      </c>
      <c r="O19" s="94" t="s">
        <v>52</v>
      </c>
      <c r="P19" s="88" t="s">
        <v>194</v>
      </c>
      <c r="Q19" s="27" t="str">
        <f>Saraksti!$J$23</f>
        <v>-</v>
      </c>
      <c r="R19" s="10" t="str">
        <f>IFERROR(Q19*Saraksti!$L$22,"")</f>
        <v/>
      </c>
      <c r="S19" s="94" t="s">
        <v>52</v>
      </c>
      <c r="T19" s="88" t="s">
        <v>194</v>
      </c>
      <c r="U19" s="27" t="str">
        <f>Saraksti!$K$23</f>
        <v>-</v>
      </c>
      <c r="V19" s="10" t="str">
        <f>IFERROR(U19*Saraksti!$L$22,"")</f>
        <v/>
      </c>
    </row>
    <row r="20" spans="1:22" ht="34.5" customHeight="1" x14ac:dyDescent="0.35">
      <c r="A20" s="131"/>
      <c r="B20" s="83">
        <v>9</v>
      </c>
      <c r="C20" s="136" t="s">
        <v>24</v>
      </c>
      <c r="D20" s="134"/>
      <c r="E20" s="134"/>
      <c r="F20" s="135"/>
      <c r="G20" s="94" t="s">
        <v>52</v>
      </c>
      <c r="H20" s="88" t="s">
        <v>59</v>
      </c>
      <c r="I20" s="27" t="str">
        <f>Saraksti!$H$28</f>
        <v>-</v>
      </c>
      <c r="J20" s="10" t="str">
        <f>IFERROR(I20*Saraksti!$L$27,"")</f>
        <v/>
      </c>
      <c r="K20" s="94" t="s">
        <v>52</v>
      </c>
      <c r="L20" s="88" t="s">
        <v>59</v>
      </c>
      <c r="M20" s="27" t="str">
        <f>Saraksti!$I$28</f>
        <v>-</v>
      </c>
      <c r="N20" s="10" t="str">
        <f>IFERROR(M20*Saraksti!$L$27,"")</f>
        <v/>
      </c>
      <c r="O20" s="94" t="s">
        <v>52</v>
      </c>
      <c r="P20" s="88" t="s">
        <v>59</v>
      </c>
      <c r="Q20" s="27" t="str">
        <f>Saraksti!$J$28</f>
        <v>-</v>
      </c>
      <c r="R20" s="10" t="str">
        <f>IFERROR(Q20*Saraksti!$L$27,"")</f>
        <v/>
      </c>
      <c r="S20" s="94" t="s">
        <v>52</v>
      </c>
      <c r="T20" s="88" t="s">
        <v>59</v>
      </c>
      <c r="U20" s="27" t="str">
        <f>Saraksti!$K$28</f>
        <v>-</v>
      </c>
      <c r="V20" s="10" t="str">
        <f>IFERROR(U20*Saraksti!$L$27,"")</f>
        <v/>
      </c>
    </row>
    <row r="21" spans="1:22" ht="53.25" customHeight="1" x14ac:dyDescent="0.35">
      <c r="A21" s="131"/>
      <c r="B21" s="83">
        <v>10</v>
      </c>
      <c r="C21" s="136" t="s">
        <v>27</v>
      </c>
      <c r="D21" s="134"/>
      <c r="E21" s="134"/>
      <c r="F21" s="135"/>
      <c r="G21" s="94" t="s">
        <v>52</v>
      </c>
      <c r="H21" s="89" t="s">
        <v>203</v>
      </c>
      <c r="I21" s="31" t="str">
        <f>Saraksti!$H$34</f>
        <v>-</v>
      </c>
      <c r="J21" s="10" t="str">
        <f>IFERROR(I21*Saraksti!$L$33,"")</f>
        <v/>
      </c>
      <c r="K21" s="94" t="s">
        <v>52</v>
      </c>
      <c r="L21" s="89" t="s">
        <v>203</v>
      </c>
      <c r="M21" s="31" t="str">
        <f>Saraksti!$I$34</f>
        <v>-</v>
      </c>
      <c r="N21" s="10" t="str">
        <f>IFERROR(M21*Saraksti!$L$33,"")</f>
        <v/>
      </c>
      <c r="O21" s="94" t="s">
        <v>52</v>
      </c>
      <c r="P21" s="89" t="s">
        <v>203</v>
      </c>
      <c r="Q21" s="31" t="str">
        <f>Saraksti!$J$34</f>
        <v>-</v>
      </c>
      <c r="R21" s="10" t="str">
        <f>IFERROR(Q21*Saraksti!$L$33,"")</f>
        <v/>
      </c>
      <c r="S21" s="94" t="s">
        <v>52</v>
      </c>
      <c r="T21" s="89" t="s">
        <v>203</v>
      </c>
      <c r="U21" s="31" t="str">
        <f>Saraksti!$K$34</f>
        <v>-</v>
      </c>
      <c r="V21" s="10" t="str">
        <f>IFERROR(U21*Saraksti!$L$33,"")</f>
        <v/>
      </c>
    </row>
    <row r="22" spans="1:22" ht="28.5" customHeight="1" x14ac:dyDescent="0.35">
      <c r="A22" s="131"/>
      <c r="B22" s="83">
        <v>11</v>
      </c>
      <c r="C22" s="134" t="s">
        <v>145</v>
      </c>
      <c r="D22" s="134"/>
      <c r="E22" s="134"/>
      <c r="F22" s="135"/>
      <c r="G22" s="94" t="s">
        <v>52</v>
      </c>
      <c r="H22" s="88" t="s">
        <v>59</v>
      </c>
      <c r="I22" s="27" t="str">
        <f>Saraksti!$H$38</f>
        <v>-</v>
      </c>
      <c r="J22" s="10" t="str">
        <f>IFERROR(I22*Saraksti!$L$37,"")</f>
        <v/>
      </c>
      <c r="K22" s="94" t="s">
        <v>52</v>
      </c>
      <c r="L22" s="88" t="s">
        <v>59</v>
      </c>
      <c r="M22" s="27" t="str">
        <f>Saraksti!$I$38</f>
        <v>-</v>
      </c>
      <c r="N22" s="10" t="str">
        <f>IFERROR(M22*Saraksti!$L$37,"")</f>
        <v/>
      </c>
      <c r="O22" s="94" t="s">
        <v>52</v>
      </c>
      <c r="P22" s="88" t="s">
        <v>59</v>
      </c>
      <c r="Q22" s="27" t="str">
        <f>Saraksti!$J$38</f>
        <v>-</v>
      </c>
      <c r="R22" s="10" t="str">
        <f>IFERROR(Q22*Saraksti!$L$37,"")</f>
        <v/>
      </c>
      <c r="S22" s="94" t="s">
        <v>52</v>
      </c>
      <c r="T22" s="88" t="s">
        <v>59</v>
      </c>
      <c r="U22" s="27" t="str">
        <f>Saraksti!$K$38</f>
        <v>-</v>
      </c>
      <c r="V22" s="10" t="str">
        <f>IFERROR(U22*Saraksti!$L$37,"")</f>
        <v/>
      </c>
    </row>
    <row r="23" spans="1:22" ht="35.5" customHeight="1" x14ac:dyDescent="0.35">
      <c r="A23" s="131"/>
      <c r="B23" s="83">
        <v>12</v>
      </c>
      <c r="C23" s="134" t="s">
        <v>32</v>
      </c>
      <c r="D23" s="134"/>
      <c r="E23" s="134"/>
      <c r="F23" s="135"/>
      <c r="G23" s="94" t="s">
        <v>52</v>
      </c>
      <c r="H23" s="88" t="s">
        <v>195</v>
      </c>
      <c r="I23" s="27" t="str">
        <f>Saraksti!$H$44</f>
        <v>-</v>
      </c>
      <c r="J23" s="10" t="str">
        <f>IFERROR(I23*Saraksti!$L$43,"")</f>
        <v/>
      </c>
      <c r="K23" s="94" t="s">
        <v>52</v>
      </c>
      <c r="L23" s="88" t="s">
        <v>195</v>
      </c>
      <c r="M23" s="27" t="str">
        <f>Saraksti!$I$44</f>
        <v>-</v>
      </c>
      <c r="N23" s="10" t="str">
        <f>IFERROR(M23*Saraksti!$L$43,"")</f>
        <v/>
      </c>
      <c r="O23" s="94" t="s">
        <v>52</v>
      </c>
      <c r="P23" s="88" t="s">
        <v>195</v>
      </c>
      <c r="Q23" s="27" t="str">
        <f>Saraksti!$J$44</f>
        <v>-</v>
      </c>
      <c r="R23" s="10" t="str">
        <f>IFERROR(Q23*Saraksti!$L$43,"")</f>
        <v/>
      </c>
      <c r="S23" s="94" t="s">
        <v>52</v>
      </c>
      <c r="T23" s="88" t="s">
        <v>195</v>
      </c>
      <c r="U23" s="27" t="str">
        <f>Saraksti!$K$44</f>
        <v>-</v>
      </c>
      <c r="V23" s="10" t="str">
        <f>IFERROR(U23*Saraksti!$L$43,"")</f>
        <v/>
      </c>
    </row>
    <row r="24" spans="1:22" ht="39" customHeight="1" x14ac:dyDescent="0.35">
      <c r="A24" s="131"/>
      <c r="B24" s="83">
        <v>13</v>
      </c>
      <c r="C24" s="136" t="s">
        <v>35</v>
      </c>
      <c r="D24" s="134"/>
      <c r="E24" s="134"/>
      <c r="F24" s="135"/>
      <c r="G24" s="94" t="s">
        <v>52</v>
      </c>
      <c r="H24" s="88" t="s">
        <v>63</v>
      </c>
      <c r="I24" s="27" t="str">
        <f>Saraksti!$H$48</f>
        <v>-</v>
      </c>
      <c r="J24" s="10" t="str">
        <f>IFERROR(I24*Saraksti!$L$47,"")</f>
        <v/>
      </c>
      <c r="K24" s="94" t="s">
        <v>52</v>
      </c>
      <c r="L24" s="88" t="s">
        <v>63</v>
      </c>
      <c r="M24" s="27" t="str">
        <f>Saraksti!$I$48</f>
        <v>-</v>
      </c>
      <c r="N24" s="10" t="str">
        <f>IFERROR(M24*Saraksti!$L$47,"")</f>
        <v/>
      </c>
      <c r="O24" s="94" t="s">
        <v>52</v>
      </c>
      <c r="P24" s="88" t="s">
        <v>63</v>
      </c>
      <c r="Q24" s="27" t="str">
        <f>Saraksti!$J$48</f>
        <v>-</v>
      </c>
      <c r="R24" s="10" t="str">
        <f>IFERROR(Q24*Saraksti!$L$47,"")</f>
        <v/>
      </c>
      <c r="S24" s="94" t="s">
        <v>52</v>
      </c>
      <c r="T24" s="88" t="s">
        <v>63</v>
      </c>
      <c r="U24" s="27" t="str">
        <f>Saraksti!$K$48</f>
        <v>-</v>
      </c>
      <c r="V24" s="10" t="str">
        <f>IFERROR(U24*Saraksti!$L$47,"")</f>
        <v/>
      </c>
    </row>
    <row r="25" spans="1:22" ht="33" customHeight="1" x14ac:dyDescent="0.35">
      <c r="A25" s="131"/>
      <c r="B25" s="83">
        <v>14</v>
      </c>
      <c r="C25" s="136" t="s">
        <v>38</v>
      </c>
      <c r="D25" s="134"/>
      <c r="E25" s="134"/>
      <c r="F25" s="135"/>
      <c r="G25" s="95" t="s">
        <v>52</v>
      </c>
      <c r="H25" s="88" t="s">
        <v>56</v>
      </c>
      <c r="I25" s="27" t="str">
        <f>Saraksti!$H$52</f>
        <v>-</v>
      </c>
      <c r="J25" s="10" t="str">
        <f>IFERROR(I25*Saraksti!$L$51,"")</f>
        <v/>
      </c>
      <c r="K25" s="95" t="s">
        <v>52</v>
      </c>
      <c r="L25" s="88" t="s">
        <v>56</v>
      </c>
      <c r="M25" s="27" t="str">
        <f>Saraksti!$I$52</f>
        <v>-</v>
      </c>
      <c r="N25" s="10" t="str">
        <f>IFERROR(M25*Saraksti!$L$51,"")</f>
        <v/>
      </c>
      <c r="O25" s="95" t="s">
        <v>52</v>
      </c>
      <c r="P25" s="88" t="s">
        <v>56</v>
      </c>
      <c r="Q25" s="27" t="str">
        <f>Saraksti!$J$52</f>
        <v>-</v>
      </c>
      <c r="R25" s="10" t="str">
        <f>IFERROR(Q25*Saraksti!$L$51,"")</f>
        <v/>
      </c>
      <c r="S25" s="95" t="s">
        <v>52</v>
      </c>
      <c r="T25" s="88" t="s">
        <v>56</v>
      </c>
      <c r="U25" s="27" t="str">
        <f>Saraksti!$K$52</f>
        <v>-</v>
      </c>
      <c r="V25" s="10" t="str">
        <f>IFERROR(U25*Saraksti!$L$51,"")</f>
        <v/>
      </c>
    </row>
    <row r="26" spans="1:22" ht="36" customHeight="1" x14ac:dyDescent="0.35">
      <c r="A26" s="132"/>
      <c r="B26" s="83">
        <v>15</v>
      </c>
      <c r="C26" s="134" t="s">
        <v>204</v>
      </c>
      <c r="D26" s="134"/>
      <c r="E26" s="134"/>
      <c r="F26" s="135"/>
      <c r="G26" s="92" t="s">
        <v>52</v>
      </c>
      <c r="H26" s="88" t="s">
        <v>196</v>
      </c>
      <c r="I26" s="27" t="str">
        <f>Saraksti!$H$59</f>
        <v>-</v>
      </c>
      <c r="J26" s="10" t="str">
        <f>IFERROR(I26*Saraksti!$L$58,"")</f>
        <v/>
      </c>
      <c r="K26" s="92" t="s">
        <v>52</v>
      </c>
      <c r="L26" s="88" t="s">
        <v>196</v>
      </c>
      <c r="M26" s="27" t="str">
        <f>Saraksti!$I$59</f>
        <v>-</v>
      </c>
      <c r="N26" s="10" t="str">
        <f>IFERROR(M26*Saraksti!$L$58,"")</f>
        <v/>
      </c>
      <c r="O26" s="92" t="s">
        <v>52</v>
      </c>
      <c r="P26" s="88" t="s">
        <v>196</v>
      </c>
      <c r="Q26" s="27" t="str">
        <f>Saraksti!$J$59</f>
        <v>-</v>
      </c>
      <c r="R26" s="10" t="str">
        <f>IFERROR(Q26*Saraksti!$L$58,"")</f>
        <v/>
      </c>
      <c r="S26" s="92" t="s">
        <v>52</v>
      </c>
      <c r="T26" s="88" t="s">
        <v>196</v>
      </c>
      <c r="U26" s="27" t="str">
        <f>Saraksti!$K$59</f>
        <v>-</v>
      </c>
      <c r="V26" s="10" t="str">
        <f>IFERROR(U26*Saraksti!$L$58,"")</f>
        <v/>
      </c>
    </row>
    <row r="27" spans="1:22" x14ac:dyDescent="0.35">
      <c r="H27"/>
      <c r="J27" s="28">
        <f>IF(J8="",SUM(J15:J26),SUM(J15:J26)+J8)</f>
        <v>0</v>
      </c>
      <c r="N27" s="28">
        <f>IF(N8="",SUM(N15:N26),SUM(N15:N26)+N8)</f>
        <v>0</v>
      </c>
      <c r="R27" s="28">
        <f>IF(R8="",SUM(R15:R26),SUM(R15:R26)+R8)</f>
        <v>0</v>
      </c>
      <c r="V27" s="28">
        <f>IF(V8="",SUM(V15:V26),SUM(V15:V26)+V8)</f>
        <v>0</v>
      </c>
    </row>
    <row r="28" spans="1:22" x14ac:dyDescent="0.35">
      <c r="H28"/>
    </row>
    <row r="29" spans="1:22" x14ac:dyDescent="0.35">
      <c r="B29" s="164" t="s">
        <v>214</v>
      </c>
      <c r="C29" s="165"/>
      <c r="D29" s="165"/>
      <c r="E29" s="165"/>
      <c r="F29" s="165"/>
      <c r="G29" s="165"/>
      <c r="H29" s="166"/>
    </row>
    <row r="30" spans="1:22" x14ac:dyDescent="0.35">
      <c r="B30" s="167">
        <v>1</v>
      </c>
      <c r="C30" s="168"/>
      <c r="D30" s="168"/>
      <c r="E30" s="168"/>
      <c r="F30" s="168"/>
      <c r="G30" s="168"/>
      <c r="H30" s="168"/>
    </row>
    <row r="31" spans="1:22" x14ac:dyDescent="0.35">
      <c r="B31" s="167">
        <v>2</v>
      </c>
      <c r="C31" s="168"/>
      <c r="D31" s="168"/>
      <c r="E31" s="168"/>
      <c r="F31" s="168"/>
      <c r="G31" s="168"/>
      <c r="H31" s="168"/>
    </row>
    <row r="32" spans="1:22" x14ac:dyDescent="0.35">
      <c r="B32" s="167">
        <v>3</v>
      </c>
      <c r="C32" s="168"/>
      <c r="D32" s="168"/>
      <c r="E32" s="168"/>
      <c r="F32" s="168"/>
      <c r="G32" s="168"/>
      <c r="H32" s="168"/>
    </row>
    <row r="33" spans="2:8" x14ac:dyDescent="0.35">
      <c r="B33" s="167">
        <v>4</v>
      </c>
      <c r="C33" s="168"/>
      <c r="D33" s="168"/>
      <c r="E33" s="168"/>
      <c r="F33" s="168"/>
      <c r="G33" s="168"/>
      <c r="H33" s="168"/>
    </row>
    <row r="34" spans="2:8" x14ac:dyDescent="0.35">
      <c r="B34" s="167">
        <v>5</v>
      </c>
      <c r="C34" s="168"/>
      <c r="D34" s="168"/>
      <c r="E34" s="168"/>
      <c r="F34" s="168"/>
      <c r="G34" s="168"/>
      <c r="H34" s="168"/>
    </row>
    <row r="35" spans="2:8" x14ac:dyDescent="0.35">
      <c r="B35" s="167">
        <v>6</v>
      </c>
      <c r="C35" s="168"/>
      <c r="D35" s="168"/>
      <c r="E35" s="168"/>
      <c r="F35" s="168"/>
      <c r="G35" s="168"/>
      <c r="H35" s="168"/>
    </row>
    <row r="36" spans="2:8" x14ac:dyDescent="0.35">
      <c r="B36" s="167">
        <v>7</v>
      </c>
      <c r="C36" s="168"/>
      <c r="D36" s="168"/>
      <c r="E36" s="168"/>
      <c r="F36" s="168"/>
      <c r="G36" s="168"/>
      <c r="H36" s="168"/>
    </row>
    <row r="37" spans="2:8" x14ac:dyDescent="0.35">
      <c r="B37" s="167">
        <v>8</v>
      </c>
      <c r="C37" s="168"/>
      <c r="D37" s="168"/>
      <c r="E37" s="168"/>
      <c r="F37" s="168"/>
      <c r="G37" s="168"/>
      <c r="H37" s="168"/>
    </row>
    <row r="38" spans="2:8" x14ac:dyDescent="0.35">
      <c r="B38" s="167">
        <v>9</v>
      </c>
      <c r="C38" s="168"/>
      <c r="D38" s="168"/>
      <c r="E38" s="168"/>
      <c r="F38" s="168"/>
      <c r="G38" s="168"/>
      <c r="H38" s="168"/>
    </row>
    <row r="39" spans="2:8" x14ac:dyDescent="0.35">
      <c r="B39" s="167">
        <v>10</v>
      </c>
      <c r="C39" s="168"/>
      <c r="D39" s="168"/>
      <c r="E39" s="168"/>
      <c r="F39" s="168"/>
      <c r="G39" s="168"/>
      <c r="H39" s="168"/>
    </row>
    <row r="40" spans="2:8" x14ac:dyDescent="0.35">
      <c r="H40"/>
    </row>
    <row r="41" spans="2:8" x14ac:dyDescent="0.35">
      <c r="H41"/>
    </row>
    <row r="42" spans="2:8" x14ac:dyDescent="0.35">
      <c r="H42"/>
    </row>
    <row r="43" spans="2:8" x14ac:dyDescent="0.35">
      <c r="H43"/>
    </row>
    <row r="44" spans="2:8" x14ac:dyDescent="0.35">
      <c r="H44"/>
    </row>
    <row r="45" spans="2:8" x14ac:dyDescent="0.35">
      <c r="H45"/>
    </row>
    <row r="46" spans="2:8" x14ac:dyDescent="0.35">
      <c r="H46"/>
    </row>
    <row r="47" spans="2:8" x14ac:dyDescent="0.35">
      <c r="H47"/>
    </row>
    <row r="48" spans="2:8" x14ac:dyDescent="0.35">
      <c r="H48"/>
    </row>
    <row r="49" spans="8:8" x14ac:dyDescent="0.35">
      <c r="H49"/>
    </row>
    <row r="50" spans="8:8" x14ac:dyDescent="0.35">
      <c r="H50"/>
    </row>
    <row r="51" spans="8:8" x14ac:dyDescent="0.35">
      <c r="H51"/>
    </row>
    <row r="52" spans="8:8" x14ac:dyDescent="0.35">
      <c r="H52"/>
    </row>
    <row r="53" spans="8:8" x14ac:dyDescent="0.35">
      <c r="H53"/>
    </row>
    <row r="54" spans="8:8" x14ac:dyDescent="0.35">
      <c r="H54"/>
    </row>
    <row r="55" spans="8:8" x14ac:dyDescent="0.35">
      <c r="H55"/>
    </row>
    <row r="56" spans="8:8" x14ac:dyDescent="0.35">
      <c r="H56"/>
    </row>
    <row r="57" spans="8:8" x14ac:dyDescent="0.35">
      <c r="H57"/>
    </row>
    <row r="58" spans="8:8" x14ac:dyDescent="0.35">
      <c r="H58"/>
    </row>
    <row r="59" spans="8:8" x14ac:dyDescent="0.35">
      <c r="H59"/>
    </row>
    <row r="60" spans="8:8" x14ac:dyDescent="0.35">
      <c r="H60"/>
    </row>
    <row r="61" spans="8:8" x14ac:dyDescent="0.35">
      <c r="H61"/>
    </row>
    <row r="62" spans="8:8" x14ac:dyDescent="0.35">
      <c r="H62"/>
    </row>
    <row r="63" spans="8:8" x14ac:dyDescent="0.35">
      <c r="H63"/>
    </row>
    <row r="64" spans="8:8" x14ac:dyDescent="0.35">
      <c r="H64"/>
    </row>
    <row r="65" spans="8:8" x14ac:dyDescent="0.35">
      <c r="H65"/>
    </row>
    <row r="66" spans="8:8" x14ac:dyDescent="0.35">
      <c r="H66"/>
    </row>
    <row r="67" spans="8:8" x14ac:dyDescent="0.35">
      <c r="H67"/>
    </row>
    <row r="68" spans="8:8" x14ac:dyDescent="0.35">
      <c r="H68"/>
    </row>
    <row r="69" spans="8:8" x14ac:dyDescent="0.35">
      <c r="H69"/>
    </row>
    <row r="70" spans="8:8" x14ac:dyDescent="0.35">
      <c r="H70"/>
    </row>
    <row r="71" spans="8:8" x14ac:dyDescent="0.35">
      <c r="H71"/>
    </row>
    <row r="72" spans="8:8" x14ac:dyDescent="0.35">
      <c r="H72"/>
    </row>
    <row r="73" spans="8:8" x14ac:dyDescent="0.35">
      <c r="H73"/>
    </row>
    <row r="74" spans="8:8" x14ac:dyDescent="0.35">
      <c r="H74"/>
    </row>
    <row r="75" spans="8:8" x14ac:dyDescent="0.35">
      <c r="H75"/>
    </row>
    <row r="76" spans="8:8" x14ac:dyDescent="0.35">
      <c r="H76"/>
    </row>
    <row r="77" spans="8:8" x14ac:dyDescent="0.35">
      <c r="H77"/>
    </row>
    <row r="78" spans="8:8" x14ac:dyDescent="0.35">
      <c r="H78"/>
    </row>
    <row r="79" spans="8:8" x14ac:dyDescent="0.35">
      <c r="H79"/>
    </row>
    <row r="80" spans="8:8" x14ac:dyDescent="0.35">
      <c r="H80"/>
    </row>
    <row r="81" spans="8:8" x14ac:dyDescent="0.35">
      <c r="H81"/>
    </row>
    <row r="82" spans="8:8" x14ac:dyDescent="0.35">
      <c r="H82"/>
    </row>
    <row r="83" spans="8:8" x14ac:dyDescent="0.35">
      <c r="H83"/>
    </row>
    <row r="84" spans="8:8" x14ac:dyDescent="0.35">
      <c r="H84"/>
    </row>
    <row r="85" spans="8:8" x14ac:dyDescent="0.35">
      <c r="H85"/>
    </row>
    <row r="86" spans="8:8" x14ac:dyDescent="0.35">
      <c r="H86"/>
    </row>
    <row r="87" spans="8:8" x14ac:dyDescent="0.35">
      <c r="H87"/>
    </row>
    <row r="88" spans="8:8" x14ac:dyDescent="0.35">
      <c r="H88"/>
    </row>
    <row r="89" spans="8:8" x14ac:dyDescent="0.35">
      <c r="H89"/>
    </row>
    <row r="90" spans="8:8" x14ac:dyDescent="0.35">
      <c r="H90"/>
    </row>
    <row r="91" spans="8:8" x14ac:dyDescent="0.35">
      <c r="H91"/>
    </row>
    <row r="92" spans="8:8" x14ac:dyDescent="0.35">
      <c r="H92"/>
    </row>
    <row r="93" spans="8:8" x14ac:dyDescent="0.35">
      <c r="H93"/>
    </row>
    <row r="94" spans="8:8" x14ac:dyDescent="0.35">
      <c r="H94"/>
    </row>
    <row r="95" spans="8:8" x14ac:dyDescent="0.35">
      <c r="H95"/>
    </row>
    <row r="96" spans="8:8" x14ac:dyDescent="0.35">
      <c r="H96"/>
    </row>
    <row r="97" spans="8:8" x14ac:dyDescent="0.35">
      <c r="H97"/>
    </row>
    <row r="98" spans="8:8" x14ac:dyDescent="0.35">
      <c r="H98"/>
    </row>
  </sheetData>
  <sheetProtection algorithmName="SHA-512" hashValue="l5P1ATm8RPJ1a6jVYgPURi+3RLogv04UtIVrQ0j8nYdIaOUuIU2ALkmX9WRRdbYlXDPzVSygCAXRD8QlBw3+vA==" saltValue="5NL1m+CKT5yvvE7VJFIg+w==" spinCount="100000" sheet="1" objects="1" scenarios="1"/>
  <dataConsolidate/>
  <mergeCells count="38">
    <mergeCell ref="T9:T13"/>
    <mergeCell ref="B6:F6"/>
    <mergeCell ref="B14:F14"/>
    <mergeCell ref="E4:G4"/>
    <mergeCell ref="L9:L13"/>
    <mergeCell ref="P9:P13"/>
    <mergeCell ref="H9:H13"/>
    <mergeCell ref="E2:G2"/>
    <mergeCell ref="E3:G3"/>
    <mergeCell ref="A7:A13"/>
    <mergeCell ref="C7:F7"/>
    <mergeCell ref="C8:F8"/>
    <mergeCell ref="B9:B13"/>
    <mergeCell ref="C9:F13"/>
    <mergeCell ref="C16:F16"/>
    <mergeCell ref="A15:A26"/>
    <mergeCell ref="C15:F15"/>
    <mergeCell ref="C17:F17"/>
    <mergeCell ref="C26:F26"/>
    <mergeCell ref="C21:F21"/>
    <mergeCell ref="C22:F22"/>
    <mergeCell ref="C23:F23"/>
    <mergeCell ref="C24:F24"/>
    <mergeCell ref="C25:F25"/>
    <mergeCell ref="C18:F18"/>
    <mergeCell ref="C19:F19"/>
    <mergeCell ref="C20:F20"/>
    <mergeCell ref="B29:H29"/>
    <mergeCell ref="C30:H30"/>
    <mergeCell ref="C31:H31"/>
    <mergeCell ref="C32:H32"/>
    <mergeCell ref="C33:H33"/>
    <mergeCell ref="C39:H39"/>
    <mergeCell ref="C34:H34"/>
    <mergeCell ref="C35:H35"/>
    <mergeCell ref="C36:H36"/>
    <mergeCell ref="C37:H37"/>
    <mergeCell ref="C38:H38"/>
  </mergeCells>
  <pageMargins left="0.7" right="0.7" top="0.75" bottom="0.75" header="0.3" footer="0.3"/>
  <pageSetup scale="59" orientation="landscape" r:id="rId1"/>
  <colBreaks count="1" manualBreakCount="1">
    <brk id="14" max="1048575" man="1"/>
  </colBreaks>
  <drawing r:id="rId2"/>
  <extLst>
    <ext xmlns:x14="http://schemas.microsoft.com/office/spreadsheetml/2009/9/main" uri="{CCE6A557-97BC-4b89-ADB6-D9C93CAAB3DF}">
      <x14:dataValidations xmlns:xm="http://schemas.microsoft.com/office/excel/2006/main" count="16">
        <x14:dataValidation type="list" allowBlank="1" showInputMessage="1" showErrorMessage="1" promptTitle="Yes/No" xr:uid="{9CB62A26-5B24-4F94-A863-DD9D90EE076B}">
          <x14:formula1>
            <xm:f>Saraksti!$B$18:$B$20</xm:f>
          </x14:formula1>
          <xm:sqref>G18 K18 O18 S18</xm:sqref>
        </x14:dataValidation>
        <x14:dataValidation type="list" allowBlank="1" showInputMessage="1" showErrorMessage="1" promptTitle="Yes/No" xr:uid="{DFEFC8C8-9238-4FCE-A030-B60F84F25308}">
          <x14:formula1>
            <xm:f>Saraksti!$B$22:$B$25</xm:f>
          </x14:formula1>
          <xm:sqref>G19 K19 O19 S19</xm:sqref>
        </x14:dataValidation>
        <x14:dataValidation type="list" allowBlank="1" showInputMessage="1" showErrorMessage="1" xr:uid="{4CDFBACA-484C-4ECF-805B-813688170333}">
          <x14:formula1>
            <xm:f>Saraksti!$B$3:$B$7</xm:f>
          </x14:formula1>
          <xm:sqref>G15 O15 K15 S15</xm:sqref>
        </x14:dataValidation>
        <x14:dataValidation type="list" allowBlank="1" showInputMessage="1" showErrorMessage="1" promptTitle="Yes/No" xr:uid="{27E2DE81-F20E-4D0E-9D2D-1B758FD9A782}">
          <x14:formula1>
            <xm:f>Saraksti!$B$27:$B$31</xm:f>
          </x14:formula1>
          <xm:sqref>G20 K20 O20 S20</xm:sqref>
        </x14:dataValidation>
        <x14:dataValidation type="list" allowBlank="1" showInputMessage="1" showErrorMessage="1" xr:uid="{4D078C6A-1A90-430B-9055-B22E0985A6D7}">
          <x14:formula1>
            <xm:f>Saraksti!$B$9:$B$11</xm:f>
          </x14:formula1>
          <xm:sqref>G16 O16 K16 S16</xm:sqref>
        </x14:dataValidation>
        <x14:dataValidation type="list" allowBlank="1" showInputMessage="1" showErrorMessage="1" xr:uid="{FF91507B-0DEA-4764-8084-783B79F0131E}">
          <x14:formula1>
            <xm:f>Saraksti!$B$14:$B$16</xm:f>
          </x14:formula1>
          <xm:sqref>G17 K17 O17 S17</xm:sqref>
        </x14:dataValidation>
        <x14:dataValidation type="list" allowBlank="1" showInputMessage="1" showErrorMessage="1" promptTitle="Yes/No" xr:uid="{483B4FC4-3232-496F-8623-8E2FD723A532}">
          <x14:formula1>
            <xm:f>Saraksti!$B$33:$B$35</xm:f>
          </x14:formula1>
          <xm:sqref>G21 K21 O21 S21</xm:sqref>
        </x14:dataValidation>
        <x14:dataValidation type="list" allowBlank="1" showInputMessage="1" showErrorMessage="1" promptTitle="Yes/No" xr:uid="{D13CEB45-66F4-45CF-831E-878209732C64}">
          <x14:formula1>
            <xm:f>Saraksti!$B$37:$B$41</xm:f>
          </x14:formula1>
          <xm:sqref>G22 K22 O22 S22</xm:sqref>
        </x14:dataValidation>
        <x14:dataValidation type="list" allowBlank="1" showInputMessage="1" showErrorMessage="1" promptTitle="Yes/No" xr:uid="{3A990924-4A74-4C5F-B1E7-B084CC883885}">
          <x14:formula1>
            <xm:f>Saraksti!$B$43:$B$45</xm:f>
          </x14:formula1>
          <xm:sqref>G23 K23 O23 S23</xm:sqref>
        </x14:dataValidation>
        <x14:dataValidation type="list" allowBlank="1" showInputMessage="1" showErrorMessage="1" promptTitle="Yes/No" xr:uid="{9A223349-F65F-4936-9932-AC6320E26ADA}">
          <x14:formula1>
            <xm:f>Saraksti!$B$47:$B$49</xm:f>
          </x14:formula1>
          <xm:sqref>G24 K24 O24 S24</xm:sqref>
        </x14:dataValidation>
        <x14:dataValidation type="list" allowBlank="1" showInputMessage="1" showErrorMessage="1" promptTitle="Yes/No" xr:uid="{438B15E1-A48D-4CB3-A9B4-3E3570102DDE}">
          <x14:formula1>
            <xm:f>Saraksti!$B$51:$B$56</xm:f>
          </x14:formula1>
          <xm:sqref>G25 K25 O25 S25</xm:sqref>
        </x14:dataValidation>
        <x14:dataValidation type="list" allowBlank="1" showInputMessage="1" showErrorMessage="1" promptTitle="Yes/No" xr:uid="{8A6FEBCE-3A3F-4808-8230-72386A4B1EBE}">
          <x14:formula1>
            <xm:f>Saraksti!$B$58:$B$60</xm:f>
          </x14:formula1>
          <xm:sqref>G26 K26 O26 S26</xm:sqref>
        </x14:dataValidation>
        <x14:dataValidation type="list" allowBlank="1" showInputMessage="1" promptTitle="Select/Define measure/action" xr:uid="{D8EA8224-A4CE-4B6D-87A5-376F7CBDFF84}">
          <x14:formula1>
            <xm:f>Pasakumi!$A$3:$A$16</xm:f>
          </x14:formula1>
          <xm:sqref>S7 G7 K7 O7</xm:sqref>
        </x14:dataValidation>
        <x14:dataValidation type="list" allowBlank="1" showInputMessage="1" showErrorMessage="1" promptTitle="Yes/No" xr:uid="{D0FC89AB-4E1E-4A5A-947C-9EF2EDE19CA1}">
          <x14:formula1>
            <xm:f>Saraksti!$N$12:$N$26</xm:f>
          </x14:formula1>
          <xm:sqref>G9:G11 S9:S11 O9:O11 K9:K11</xm:sqref>
        </x14:dataValidation>
        <x14:dataValidation type="list" allowBlank="1" showInputMessage="1" showErrorMessage="1" xr:uid="{C0D966A1-DD79-43FA-AA5C-4C7EB994F0DE}">
          <x14:formula1>
            <xm:f>Saraksti!$N$12:$N$26</xm:f>
          </x14:formula1>
          <xm:sqref>G12:G13 S12:S13 O12:O13 K12:K13</xm:sqref>
        </x14:dataValidation>
        <x14:dataValidation type="list" allowBlank="1" showInputMessage="1" showErrorMessage="1" xr:uid="{644E7E16-C559-4D62-A25D-65C588571298}">
          <x14:formula1>
            <xm:f>Saraksti!$N$3:$N$9</xm:f>
          </x14:formula1>
          <xm:sqref>G8 K8 O8 S8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1BEE1-6EAA-4118-8C31-4190DD15089F}">
  <dimension ref="A1:V98"/>
  <sheetViews>
    <sheetView topLeftCell="A16" zoomScale="70" zoomScaleNormal="70" workbookViewId="0">
      <selection activeCell="B32" sqref="B32:L32"/>
    </sheetView>
  </sheetViews>
  <sheetFormatPr defaultColWidth="8.81640625" defaultRowHeight="14.5" x14ac:dyDescent="0.35"/>
  <cols>
    <col min="1" max="1" width="3.26953125" customWidth="1"/>
    <col min="2" max="2" width="4.54296875" customWidth="1"/>
    <col min="6" max="6" width="15.453125" customWidth="1"/>
    <col min="7" max="7" width="33.81640625" customWidth="1"/>
    <col min="8" max="8" width="34.1796875" style="2" customWidth="1"/>
    <col min="9" max="9" width="6" style="2" customWidth="1"/>
    <col min="10" max="10" width="7.81640625" style="2" bestFit="1" customWidth="1"/>
    <col min="11" max="11" width="32" customWidth="1"/>
    <col min="12" max="12" width="32.453125" customWidth="1"/>
    <col min="13" max="13" width="5.1796875" style="2" bestFit="1" customWidth="1"/>
    <col min="14" max="14" width="8.7265625" style="2" customWidth="1"/>
    <col min="15" max="16" width="32.26953125" customWidth="1"/>
    <col min="17" max="17" width="5.81640625" style="2" customWidth="1"/>
    <col min="18" max="18" width="6.26953125" style="2" customWidth="1"/>
    <col min="19" max="19" width="29.54296875" customWidth="1"/>
    <col min="20" max="20" width="35" customWidth="1"/>
    <col min="21" max="21" width="5.81640625" style="2" customWidth="1"/>
    <col min="22" max="22" width="6.26953125" style="2" customWidth="1"/>
  </cols>
  <sheetData>
    <row r="1" spans="1:22" ht="18.5" x14ac:dyDescent="0.45">
      <c r="A1" s="6"/>
      <c r="B1" s="6"/>
    </row>
    <row r="2" spans="1:22" ht="18.5" x14ac:dyDescent="0.45">
      <c r="A2" s="6"/>
      <c r="B2" s="6"/>
      <c r="C2" s="54"/>
      <c r="D2" s="6" t="s">
        <v>44</v>
      </c>
      <c r="E2" s="137"/>
      <c r="F2" s="138"/>
      <c r="G2" s="139"/>
      <c r="H2"/>
    </row>
    <row r="3" spans="1:22" ht="18.5" x14ac:dyDescent="0.45">
      <c r="A3" s="6"/>
      <c r="B3" s="6"/>
      <c r="C3" s="6"/>
      <c r="D3" s="6" t="s">
        <v>45</v>
      </c>
      <c r="E3" s="140"/>
      <c r="F3" s="141"/>
      <c r="G3" s="142"/>
    </row>
    <row r="4" spans="1:22" ht="18.5" x14ac:dyDescent="0.45">
      <c r="D4" s="6" t="s">
        <v>46</v>
      </c>
      <c r="E4" s="140"/>
      <c r="F4" s="141"/>
      <c r="G4" s="142"/>
      <c r="H4"/>
      <c r="K4" s="2"/>
      <c r="L4" s="2"/>
      <c r="O4" s="2"/>
      <c r="P4" s="2"/>
      <c r="S4" s="2"/>
      <c r="T4" s="2"/>
    </row>
    <row r="5" spans="1:22" x14ac:dyDescent="0.35">
      <c r="H5"/>
      <c r="L5" s="2"/>
      <c r="P5" s="2"/>
      <c r="T5" s="2"/>
    </row>
    <row r="6" spans="1:22" ht="18.5" x14ac:dyDescent="0.45">
      <c r="A6" s="5" t="s">
        <v>47</v>
      </c>
      <c r="B6" s="156" t="s">
        <v>2</v>
      </c>
      <c r="C6" s="157"/>
      <c r="D6" s="157"/>
      <c r="E6" s="157"/>
      <c r="F6" s="157"/>
      <c r="G6" s="64" t="s">
        <v>118</v>
      </c>
      <c r="H6" s="35" t="s">
        <v>189</v>
      </c>
      <c r="I6" s="33" t="s">
        <v>48</v>
      </c>
      <c r="J6" s="34" t="s">
        <v>49</v>
      </c>
      <c r="K6" s="64" t="s">
        <v>119</v>
      </c>
      <c r="L6" s="35" t="s">
        <v>189</v>
      </c>
      <c r="M6" s="33" t="s">
        <v>48</v>
      </c>
      <c r="N6" s="34" t="s">
        <v>49</v>
      </c>
      <c r="O6" s="64" t="s">
        <v>120</v>
      </c>
      <c r="P6" s="35" t="s">
        <v>189</v>
      </c>
      <c r="Q6" s="33" t="s">
        <v>48</v>
      </c>
      <c r="R6" s="34" t="s">
        <v>49</v>
      </c>
      <c r="S6" s="64" t="s">
        <v>121</v>
      </c>
      <c r="T6" s="35" t="s">
        <v>189</v>
      </c>
      <c r="U6" s="33" t="s">
        <v>48</v>
      </c>
      <c r="V6" s="34" t="s">
        <v>49</v>
      </c>
    </row>
    <row r="7" spans="1:22" ht="45" customHeight="1" x14ac:dyDescent="0.35">
      <c r="A7" s="143"/>
      <c r="B7" s="83">
        <v>1</v>
      </c>
      <c r="C7" s="129" t="s">
        <v>148</v>
      </c>
      <c r="D7" s="129"/>
      <c r="E7" s="129"/>
      <c r="F7" s="129"/>
      <c r="G7" s="90"/>
      <c r="H7" s="87" t="s">
        <v>123</v>
      </c>
      <c r="I7" s="79"/>
      <c r="J7" s="80"/>
      <c r="K7" s="90"/>
      <c r="L7" s="87" t="s">
        <v>123</v>
      </c>
      <c r="M7" s="79"/>
      <c r="N7" s="80"/>
      <c r="O7" s="90"/>
      <c r="P7" s="87" t="s">
        <v>123</v>
      </c>
      <c r="Q7" s="79"/>
      <c r="R7" s="80"/>
      <c r="S7" s="90"/>
      <c r="T7" s="87" t="s">
        <v>123</v>
      </c>
      <c r="U7" s="79"/>
      <c r="V7" s="80"/>
    </row>
    <row r="8" spans="1:22" ht="30" customHeight="1" x14ac:dyDescent="0.35">
      <c r="A8" s="144"/>
      <c r="B8" s="82">
        <v>2</v>
      </c>
      <c r="C8" s="158" t="s">
        <v>8</v>
      </c>
      <c r="D8" s="159"/>
      <c r="E8" s="159"/>
      <c r="F8" s="160"/>
      <c r="G8" s="91" t="s">
        <v>52</v>
      </c>
      <c r="H8" s="88" t="s">
        <v>51</v>
      </c>
      <c r="I8" s="27" t="str">
        <f>Saraksti!$T$65</f>
        <v>-</v>
      </c>
      <c r="J8" s="28" t="str">
        <f>IFERROR(I8*Saraksti!$X$65,"")</f>
        <v/>
      </c>
      <c r="K8" s="91" t="s">
        <v>52</v>
      </c>
      <c r="L8" s="88" t="s">
        <v>51</v>
      </c>
      <c r="M8" s="27" t="str">
        <f>Saraksti!$U$65</f>
        <v>-</v>
      </c>
      <c r="N8" s="28" t="str">
        <f>IFERROR(M8*Saraksti!$X$65,"")</f>
        <v/>
      </c>
      <c r="O8" s="91" t="s">
        <v>52</v>
      </c>
      <c r="P8" s="88" t="s">
        <v>51</v>
      </c>
      <c r="Q8" s="27" t="str">
        <f>Saraksti!$V$65</f>
        <v>-</v>
      </c>
      <c r="R8" s="28" t="str">
        <f>IFERROR(Q8*Saraksti!$X$65,"")</f>
        <v/>
      </c>
      <c r="S8" s="91" t="s">
        <v>52</v>
      </c>
      <c r="T8" s="88" t="s">
        <v>51</v>
      </c>
      <c r="U8" s="27" t="str">
        <f>Saraksti!$W$65</f>
        <v>-</v>
      </c>
      <c r="V8" s="28" t="str">
        <f>IFERROR(U8*Saraksti!$X$65,"")</f>
        <v/>
      </c>
    </row>
    <row r="9" spans="1:22" ht="15" customHeight="1" x14ac:dyDescent="0.35">
      <c r="A9" s="144"/>
      <c r="B9" s="147">
        <v>3</v>
      </c>
      <c r="C9" s="161" t="s">
        <v>149</v>
      </c>
      <c r="D9" s="161"/>
      <c r="E9" s="161"/>
      <c r="F9" s="161"/>
      <c r="G9" s="92" t="s">
        <v>52</v>
      </c>
      <c r="H9" s="153" t="s">
        <v>197</v>
      </c>
      <c r="I9" s="73"/>
      <c r="J9" s="74"/>
      <c r="K9" s="92" t="s">
        <v>52</v>
      </c>
      <c r="L9" s="153" t="s">
        <v>197</v>
      </c>
      <c r="M9" s="73"/>
      <c r="N9" s="74"/>
      <c r="O9" s="92" t="s">
        <v>52</v>
      </c>
      <c r="P9" s="153" t="s">
        <v>197</v>
      </c>
      <c r="Q9" s="73"/>
      <c r="R9" s="74"/>
      <c r="S9" s="92" t="s">
        <v>52</v>
      </c>
      <c r="T9" s="153" t="s">
        <v>197</v>
      </c>
      <c r="U9" s="73"/>
      <c r="V9" s="74"/>
    </row>
    <row r="10" spans="1:22" ht="15" customHeight="1" x14ac:dyDescent="0.35">
      <c r="A10" s="144"/>
      <c r="B10" s="148"/>
      <c r="C10" s="162"/>
      <c r="D10" s="162"/>
      <c r="E10" s="162"/>
      <c r="F10" s="162"/>
      <c r="G10" s="92" t="s">
        <v>52</v>
      </c>
      <c r="H10" s="154"/>
      <c r="I10" s="75"/>
      <c r="J10" s="76"/>
      <c r="K10" s="92" t="s">
        <v>52</v>
      </c>
      <c r="L10" s="154"/>
      <c r="M10" s="75"/>
      <c r="N10" s="76"/>
      <c r="O10" s="92" t="s">
        <v>52</v>
      </c>
      <c r="P10" s="154"/>
      <c r="Q10" s="75"/>
      <c r="R10" s="76"/>
      <c r="S10" s="92" t="s">
        <v>52</v>
      </c>
      <c r="T10" s="154"/>
      <c r="U10" s="75"/>
      <c r="V10" s="76"/>
    </row>
    <row r="11" spans="1:22" ht="15" customHeight="1" x14ac:dyDescent="0.35">
      <c r="A11" s="144"/>
      <c r="B11" s="148"/>
      <c r="C11" s="162"/>
      <c r="D11" s="162"/>
      <c r="E11" s="162"/>
      <c r="F11" s="162"/>
      <c r="G11" s="92" t="s">
        <v>52</v>
      </c>
      <c r="H11" s="154"/>
      <c r="I11" s="75"/>
      <c r="J11" s="76"/>
      <c r="K11" s="92" t="s">
        <v>52</v>
      </c>
      <c r="L11" s="154"/>
      <c r="M11" s="75"/>
      <c r="N11" s="76"/>
      <c r="O11" s="92" t="s">
        <v>52</v>
      </c>
      <c r="P11" s="154"/>
      <c r="Q11" s="75"/>
      <c r="R11" s="76"/>
      <c r="S11" s="92" t="s">
        <v>52</v>
      </c>
      <c r="T11" s="154"/>
      <c r="U11" s="75"/>
      <c r="V11" s="76"/>
    </row>
    <row r="12" spans="1:22" ht="15" customHeight="1" x14ac:dyDescent="0.35">
      <c r="A12" s="144"/>
      <c r="B12" s="148"/>
      <c r="C12" s="162"/>
      <c r="D12" s="162"/>
      <c r="E12" s="162"/>
      <c r="F12" s="162"/>
      <c r="G12" s="92" t="s">
        <v>52</v>
      </c>
      <c r="H12" s="154"/>
      <c r="I12" s="75"/>
      <c r="J12" s="76"/>
      <c r="K12" s="92" t="s">
        <v>52</v>
      </c>
      <c r="L12" s="154"/>
      <c r="M12" s="75"/>
      <c r="N12" s="76"/>
      <c r="O12" s="92" t="s">
        <v>52</v>
      </c>
      <c r="P12" s="154"/>
      <c r="Q12" s="75"/>
      <c r="R12" s="76"/>
      <c r="S12" s="92" t="s">
        <v>52</v>
      </c>
      <c r="T12" s="154"/>
      <c r="U12" s="75"/>
      <c r="V12" s="76"/>
    </row>
    <row r="13" spans="1:22" ht="15" customHeight="1" x14ac:dyDescent="0.35">
      <c r="A13" s="145"/>
      <c r="B13" s="149"/>
      <c r="C13" s="163"/>
      <c r="D13" s="163"/>
      <c r="E13" s="163"/>
      <c r="F13" s="163"/>
      <c r="G13" s="92" t="s">
        <v>52</v>
      </c>
      <c r="H13" s="155"/>
      <c r="I13" s="77"/>
      <c r="J13" s="78"/>
      <c r="K13" s="92" t="s">
        <v>52</v>
      </c>
      <c r="L13" s="155"/>
      <c r="M13" s="77"/>
      <c r="N13" s="78"/>
      <c r="O13" s="92" t="s">
        <v>52</v>
      </c>
      <c r="P13" s="155"/>
      <c r="Q13" s="77"/>
      <c r="R13" s="78"/>
      <c r="S13" s="92" t="s">
        <v>52</v>
      </c>
      <c r="T13" s="155"/>
      <c r="U13" s="77"/>
      <c r="V13" s="78"/>
    </row>
    <row r="14" spans="1:22" ht="18" customHeight="1" x14ac:dyDescent="0.45">
      <c r="A14" s="5" t="s">
        <v>54</v>
      </c>
      <c r="B14" s="156" t="s">
        <v>144</v>
      </c>
      <c r="C14" s="157"/>
      <c r="D14" s="157"/>
      <c r="E14" s="157"/>
      <c r="F14" s="157"/>
      <c r="G14" s="32"/>
      <c r="H14" s="32"/>
      <c r="I14" s="29"/>
      <c r="J14" s="30"/>
      <c r="K14" s="36"/>
      <c r="L14" s="32"/>
      <c r="M14" s="29"/>
      <c r="N14" s="30"/>
      <c r="O14" s="36"/>
      <c r="P14" s="32"/>
      <c r="Q14" s="61"/>
      <c r="R14" s="61"/>
      <c r="S14" s="36"/>
      <c r="T14" s="32"/>
      <c r="U14" s="61"/>
      <c r="V14" s="63"/>
    </row>
    <row r="15" spans="1:22" ht="39.75" customHeight="1" x14ac:dyDescent="0.35">
      <c r="A15" s="130"/>
      <c r="B15" s="82">
        <v>4</v>
      </c>
      <c r="C15" s="129" t="s">
        <v>11</v>
      </c>
      <c r="D15" s="129"/>
      <c r="E15" s="129"/>
      <c r="F15" s="129"/>
      <c r="G15" s="91" t="s">
        <v>52</v>
      </c>
      <c r="H15" s="88" t="s">
        <v>198</v>
      </c>
      <c r="I15" s="27" t="str">
        <f>Saraksti!$H$65</f>
        <v>-</v>
      </c>
      <c r="J15" s="10" t="str">
        <f>IFERROR(I15*Saraksti!$L$64,"")</f>
        <v/>
      </c>
      <c r="K15" s="91" t="s">
        <v>52</v>
      </c>
      <c r="L15" s="88" t="s">
        <v>198</v>
      </c>
      <c r="M15" s="26" t="str">
        <f>Saraksti!$I$65</f>
        <v>-</v>
      </c>
      <c r="N15" s="10" t="str">
        <f>IFERROR(M15*Saraksti!$L$64,"")</f>
        <v/>
      </c>
      <c r="O15" s="91" t="s">
        <v>52</v>
      </c>
      <c r="P15" s="88" t="s">
        <v>198</v>
      </c>
      <c r="Q15" s="26" t="str">
        <f>Saraksti!$J$65</f>
        <v>-</v>
      </c>
      <c r="R15" s="10" t="str">
        <f>IFERROR(Q15*Saraksti!$L$64,"")</f>
        <v/>
      </c>
      <c r="S15" s="91" t="s">
        <v>52</v>
      </c>
      <c r="T15" s="88" t="s">
        <v>198</v>
      </c>
      <c r="U15" s="26" t="str">
        <f>Saraksti!$K$65</f>
        <v>-</v>
      </c>
      <c r="V15" s="10" t="str">
        <f>IFERROR(U15*Saraksti!$L$64,"")</f>
        <v/>
      </c>
    </row>
    <row r="16" spans="1:22" ht="50.25" customHeight="1" x14ac:dyDescent="0.35">
      <c r="A16" s="131"/>
      <c r="B16" s="83">
        <v>5</v>
      </c>
      <c r="C16" s="129" t="s">
        <v>14</v>
      </c>
      <c r="D16" s="129"/>
      <c r="E16" s="129"/>
      <c r="F16" s="129"/>
      <c r="G16" s="93" t="s">
        <v>52</v>
      </c>
      <c r="H16" s="89" t="s">
        <v>192</v>
      </c>
      <c r="I16" s="31" t="str">
        <f>Saraksti!$H$71</f>
        <v>-</v>
      </c>
      <c r="J16" s="10" t="str">
        <f>IFERROR(I16*Saraksti!$L$70,"")</f>
        <v/>
      </c>
      <c r="K16" s="93" t="s">
        <v>52</v>
      </c>
      <c r="L16" s="89" t="s">
        <v>192</v>
      </c>
      <c r="M16" s="31" t="str">
        <f>Saraksti!$I$71</f>
        <v>-</v>
      </c>
      <c r="N16" s="10" t="str">
        <f>IFERROR(M16*Saraksti!$L$70,"")</f>
        <v/>
      </c>
      <c r="O16" s="93" t="s">
        <v>52</v>
      </c>
      <c r="P16" s="89" t="s">
        <v>192</v>
      </c>
      <c r="Q16" s="31" t="str">
        <f>Saraksti!$J$71</f>
        <v>-</v>
      </c>
      <c r="R16" s="10" t="str">
        <f>IFERROR(Q16*Saraksti!$L$70,"")</f>
        <v/>
      </c>
      <c r="S16" s="93" t="s">
        <v>52</v>
      </c>
      <c r="T16" s="89" t="s">
        <v>192</v>
      </c>
      <c r="U16" s="31" t="str">
        <f>Saraksti!$K$71</f>
        <v>-</v>
      </c>
      <c r="V16" s="10" t="str">
        <f>IFERROR(U16*Saraksti!$L$70,"")</f>
        <v/>
      </c>
    </row>
    <row r="17" spans="1:22" ht="48" customHeight="1" x14ac:dyDescent="0.35">
      <c r="A17" s="131"/>
      <c r="B17" s="83">
        <v>6</v>
      </c>
      <c r="C17" s="133" t="s">
        <v>17</v>
      </c>
      <c r="D17" s="133"/>
      <c r="E17" s="133"/>
      <c r="F17" s="133"/>
      <c r="G17" s="94" t="s">
        <v>52</v>
      </c>
      <c r="H17" s="89" t="s">
        <v>192</v>
      </c>
      <c r="I17" s="31" t="str">
        <f>Saraksti!$H$75</f>
        <v>-</v>
      </c>
      <c r="J17" s="10" t="str">
        <f>IFERROR(I17*Saraksti!$L$74,"")</f>
        <v/>
      </c>
      <c r="K17" s="94" t="s">
        <v>52</v>
      </c>
      <c r="L17" s="89" t="s">
        <v>192</v>
      </c>
      <c r="M17" s="31" t="str">
        <f>Saraksti!$I$75</f>
        <v>-</v>
      </c>
      <c r="N17" s="10" t="str">
        <f>IFERROR(M17*Saraksti!$L$74,"")</f>
        <v/>
      </c>
      <c r="O17" s="94" t="s">
        <v>52</v>
      </c>
      <c r="P17" s="89" t="s">
        <v>192</v>
      </c>
      <c r="Q17" s="31" t="str">
        <f>Saraksti!$J$75</f>
        <v>-</v>
      </c>
      <c r="R17" s="10" t="str">
        <f>IFERROR(Q17*Saraksti!$L$74,"")</f>
        <v/>
      </c>
      <c r="S17" s="94" t="s">
        <v>52</v>
      </c>
      <c r="T17" s="89" t="s">
        <v>192</v>
      </c>
      <c r="U17" s="31" t="str">
        <f>Saraksti!$K$75</f>
        <v>-</v>
      </c>
      <c r="V17" s="10" t="str">
        <f>IFERROR(U17*Saraksti!$L$74,"")</f>
        <v/>
      </c>
    </row>
    <row r="18" spans="1:22" ht="35.5" customHeight="1" x14ac:dyDescent="0.35">
      <c r="A18" s="131"/>
      <c r="B18" s="83">
        <v>7</v>
      </c>
      <c r="C18" s="136" t="s">
        <v>19</v>
      </c>
      <c r="D18" s="134"/>
      <c r="E18" s="134"/>
      <c r="F18" s="135"/>
      <c r="G18" s="94" t="s">
        <v>52</v>
      </c>
      <c r="H18" s="89" t="s">
        <v>193</v>
      </c>
      <c r="I18" s="62" t="str">
        <f>Saraksti!$H$79</f>
        <v>-</v>
      </c>
      <c r="J18" s="10" t="str">
        <f>IFERROR(I18*Saraksti!$L$78,"")</f>
        <v/>
      </c>
      <c r="K18" s="94" t="s">
        <v>52</v>
      </c>
      <c r="L18" s="89" t="s">
        <v>193</v>
      </c>
      <c r="M18" s="31" t="str">
        <f>Saraksti!$I$79</f>
        <v>-</v>
      </c>
      <c r="N18" s="10" t="str">
        <f>IFERROR(M18*Saraksti!$L$78,"")</f>
        <v/>
      </c>
      <c r="O18" s="94" t="s">
        <v>52</v>
      </c>
      <c r="P18" s="89" t="s">
        <v>193</v>
      </c>
      <c r="Q18" s="31" t="str">
        <f>Saraksti!$J$79</f>
        <v>-</v>
      </c>
      <c r="R18" s="10" t="str">
        <f>IFERROR(Q18*Saraksti!$L$78,"")</f>
        <v/>
      </c>
      <c r="S18" s="94" t="s">
        <v>52</v>
      </c>
      <c r="T18" s="89" t="s">
        <v>193</v>
      </c>
      <c r="U18" s="31" t="str">
        <f>Saraksti!$K$79</f>
        <v>-</v>
      </c>
      <c r="V18" s="10" t="str">
        <f>IFERROR(U18*Saraksti!$L$78,"")</f>
        <v/>
      </c>
    </row>
    <row r="19" spans="1:22" ht="45" customHeight="1" x14ac:dyDescent="0.35">
      <c r="A19" s="131"/>
      <c r="B19" s="83">
        <v>8</v>
      </c>
      <c r="C19" s="133" t="s">
        <v>22</v>
      </c>
      <c r="D19" s="133"/>
      <c r="E19" s="133"/>
      <c r="F19" s="133"/>
      <c r="G19" s="94" t="s">
        <v>52</v>
      </c>
      <c r="H19" s="88" t="s">
        <v>194</v>
      </c>
      <c r="I19" s="27" t="str">
        <f>Saraksti!$H$83</f>
        <v>-</v>
      </c>
      <c r="J19" s="10" t="str">
        <f>IFERROR(I19*Saraksti!$L$82,"")</f>
        <v/>
      </c>
      <c r="K19" s="94" t="s">
        <v>52</v>
      </c>
      <c r="L19" s="88" t="s">
        <v>194</v>
      </c>
      <c r="M19" s="27" t="str">
        <f>Saraksti!$I$83</f>
        <v>-</v>
      </c>
      <c r="N19" s="10" t="str">
        <f>IFERROR(M19*Saraksti!$L$82,"")</f>
        <v/>
      </c>
      <c r="O19" s="94" t="s">
        <v>52</v>
      </c>
      <c r="P19" s="88" t="s">
        <v>194</v>
      </c>
      <c r="Q19" s="27" t="str">
        <f>Saraksti!$J$83</f>
        <v>-</v>
      </c>
      <c r="R19" s="10" t="str">
        <f>IFERROR(Q19*Saraksti!$L$82,"")</f>
        <v/>
      </c>
      <c r="S19" s="94" t="s">
        <v>52</v>
      </c>
      <c r="T19" s="88" t="s">
        <v>194</v>
      </c>
      <c r="U19" s="27" t="str">
        <f>Saraksti!$K$83</f>
        <v>-</v>
      </c>
      <c r="V19" s="10" t="str">
        <f>IFERROR(U19*Saraksti!$L$82,"")</f>
        <v/>
      </c>
    </row>
    <row r="20" spans="1:22" ht="34.5" customHeight="1" x14ac:dyDescent="0.35">
      <c r="A20" s="131"/>
      <c r="B20" s="83">
        <v>9</v>
      </c>
      <c r="C20" s="136" t="s">
        <v>24</v>
      </c>
      <c r="D20" s="134"/>
      <c r="E20" s="134"/>
      <c r="F20" s="135"/>
      <c r="G20" s="94" t="s">
        <v>52</v>
      </c>
      <c r="H20" s="88" t="s">
        <v>59</v>
      </c>
      <c r="I20" s="27" t="str">
        <f>Saraksti!$H$88</f>
        <v>-</v>
      </c>
      <c r="J20" s="10" t="str">
        <f>IFERROR(I20*Saraksti!$L$87,"")</f>
        <v/>
      </c>
      <c r="K20" s="94" t="s">
        <v>52</v>
      </c>
      <c r="L20" s="88" t="s">
        <v>59</v>
      </c>
      <c r="M20" s="27" t="str">
        <f>Saraksti!$I$88</f>
        <v>-</v>
      </c>
      <c r="N20" s="10" t="str">
        <f>IFERROR(M20*Saraksti!$L$87,"")</f>
        <v/>
      </c>
      <c r="O20" s="94" t="s">
        <v>52</v>
      </c>
      <c r="P20" s="88" t="s">
        <v>59</v>
      </c>
      <c r="Q20" s="27" t="str">
        <f>Saraksti!$J$88</f>
        <v>-</v>
      </c>
      <c r="R20" s="10" t="str">
        <f>IFERROR(Q20*Saraksti!$L$87,"")</f>
        <v/>
      </c>
      <c r="S20" s="94" t="s">
        <v>52</v>
      </c>
      <c r="T20" s="88" t="s">
        <v>59</v>
      </c>
      <c r="U20" s="27" t="str">
        <f>Saraksti!$K$88</f>
        <v>-</v>
      </c>
      <c r="V20" s="10" t="str">
        <f>IFERROR(U20*Saraksti!$L$87,"")</f>
        <v/>
      </c>
    </row>
    <row r="21" spans="1:22" ht="53.25" customHeight="1" x14ac:dyDescent="0.35">
      <c r="A21" s="131"/>
      <c r="B21" s="83">
        <v>10</v>
      </c>
      <c r="C21" s="136" t="s">
        <v>27</v>
      </c>
      <c r="D21" s="134"/>
      <c r="E21" s="134"/>
      <c r="F21" s="135"/>
      <c r="G21" s="94" t="s">
        <v>52</v>
      </c>
      <c r="H21" s="89" t="s">
        <v>203</v>
      </c>
      <c r="I21" s="31" t="str">
        <f>Saraksti!$H$94</f>
        <v>-</v>
      </c>
      <c r="J21" s="10" t="str">
        <f>IFERROR(I21*Saraksti!$L$93,"")</f>
        <v/>
      </c>
      <c r="K21" s="94" t="s">
        <v>52</v>
      </c>
      <c r="L21" s="89" t="s">
        <v>203</v>
      </c>
      <c r="M21" s="31" t="str">
        <f>Saraksti!$I$94</f>
        <v>-</v>
      </c>
      <c r="N21" s="10" t="str">
        <f>IFERROR(M21*Saraksti!$L$93,"")</f>
        <v/>
      </c>
      <c r="O21" s="94" t="s">
        <v>52</v>
      </c>
      <c r="P21" s="89" t="s">
        <v>203</v>
      </c>
      <c r="Q21" s="31" t="str">
        <f>Saraksti!$J$94</f>
        <v>-</v>
      </c>
      <c r="R21" s="10" t="str">
        <f>IFERROR(Q21*Saraksti!$L$93,"")</f>
        <v/>
      </c>
      <c r="S21" s="94" t="s">
        <v>52</v>
      </c>
      <c r="T21" s="89" t="s">
        <v>203</v>
      </c>
      <c r="U21" s="31" t="str">
        <f>Saraksti!$K$94</f>
        <v>-</v>
      </c>
      <c r="V21" s="10" t="str">
        <f>IFERROR(U21*Saraksti!$L$93,"")</f>
        <v/>
      </c>
    </row>
    <row r="22" spans="1:22" ht="28.5" customHeight="1" x14ac:dyDescent="0.35">
      <c r="A22" s="131"/>
      <c r="B22" s="83">
        <v>11</v>
      </c>
      <c r="C22" s="134" t="s">
        <v>145</v>
      </c>
      <c r="D22" s="134"/>
      <c r="E22" s="134"/>
      <c r="F22" s="135"/>
      <c r="G22" s="94" t="s">
        <v>52</v>
      </c>
      <c r="H22" s="88" t="s">
        <v>59</v>
      </c>
      <c r="I22" s="27" t="str">
        <f>Saraksti!$H$98</f>
        <v>-</v>
      </c>
      <c r="J22" s="10" t="str">
        <f>IFERROR(I22*Saraksti!$L$97,"")</f>
        <v/>
      </c>
      <c r="K22" s="94" t="s">
        <v>52</v>
      </c>
      <c r="L22" s="88" t="s">
        <v>59</v>
      </c>
      <c r="M22" s="27" t="str">
        <f>Saraksti!$I$98</f>
        <v>-</v>
      </c>
      <c r="N22" s="10" t="str">
        <f>IFERROR(M22*Saraksti!$L$97,"")</f>
        <v/>
      </c>
      <c r="O22" s="94" t="s">
        <v>52</v>
      </c>
      <c r="P22" s="88" t="s">
        <v>59</v>
      </c>
      <c r="Q22" s="27" t="str">
        <f>Saraksti!$J$98</f>
        <v>-</v>
      </c>
      <c r="R22" s="10" t="str">
        <f>IFERROR(Q22*Saraksti!$L$97,"")</f>
        <v/>
      </c>
      <c r="S22" s="94" t="s">
        <v>52</v>
      </c>
      <c r="T22" s="88" t="s">
        <v>59</v>
      </c>
      <c r="U22" s="27" t="str">
        <f>Saraksti!$K$98</f>
        <v>-</v>
      </c>
      <c r="V22" s="10" t="str">
        <f>IFERROR(U22*Saraksti!$L$97,"")</f>
        <v/>
      </c>
    </row>
    <row r="23" spans="1:22" ht="35.5" customHeight="1" x14ac:dyDescent="0.35">
      <c r="A23" s="131"/>
      <c r="B23" s="83">
        <v>12</v>
      </c>
      <c r="C23" s="134" t="s">
        <v>32</v>
      </c>
      <c r="D23" s="134"/>
      <c r="E23" s="134"/>
      <c r="F23" s="135"/>
      <c r="G23" s="94" t="s">
        <v>52</v>
      </c>
      <c r="H23" s="88" t="s">
        <v>195</v>
      </c>
      <c r="I23" s="27" t="str">
        <f>Saraksti!$H$104</f>
        <v>-</v>
      </c>
      <c r="J23" s="10" t="str">
        <f>IFERROR(I23*Saraksti!$L$103,"")</f>
        <v/>
      </c>
      <c r="K23" s="94" t="s">
        <v>52</v>
      </c>
      <c r="L23" s="88" t="s">
        <v>195</v>
      </c>
      <c r="M23" s="27" t="str">
        <f>Saraksti!$I$104</f>
        <v>-</v>
      </c>
      <c r="N23" s="10" t="str">
        <f>IFERROR(M23*Saraksti!$L$103,"")</f>
        <v/>
      </c>
      <c r="O23" s="94" t="s">
        <v>52</v>
      </c>
      <c r="P23" s="88" t="s">
        <v>195</v>
      </c>
      <c r="Q23" s="27" t="str">
        <f>Saraksti!$J$104</f>
        <v>-</v>
      </c>
      <c r="R23" s="10" t="str">
        <f>IFERROR(Q23*Saraksti!$L$103,"")</f>
        <v/>
      </c>
      <c r="S23" s="94" t="s">
        <v>52</v>
      </c>
      <c r="T23" s="88" t="s">
        <v>195</v>
      </c>
      <c r="U23" s="27" t="str">
        <f>Saraksti!$K$104</f>
        <v>-</v>
      </c>
      <c r="V23" s="10" t="str">
        <f>IFERROR(U23*Saraksti!$L$103,"")</f>
        <v/>
      </c>
    </row>
    <row r="24" spans="1:22" ht="43.5" customHeight="1" x14ac:dyDescent="0.35">
      <c r="A24" s="131"/>
      <c r="B24" s="83">
        <v>13</v>
      </c>
      <c r="C24" s="136" t="s">
        <v>35</v>
      </c>
      <c r="D24" s="134"/>
      <c r="E24" s="134"/>
      <c r="F24" s="135"/>
      <c r="G24" s="94" t="s">
        <v>52</v>
      </c>
      <c r="H24" s="88" t="s">
        <v>63</v>
      </c>
      <c r="I24" s="27" t="str">
        <f>Saraksti!$H$108</f>
        <v>-</v>
      </c>
      <c r="J24" s="10" t="str">
        <f>IFERROR(I24*Saraksti!$L$107,"")</f>
        <v/>
      </c>
      <c r="K24" s="94" t="s">
        <v>52</v>
      </c>
      <c r="L24" s="88" t="s">
        <v>63</v>
      </c>
      <c r="M24" s="27" t="str">
        <f>Saraksti!$I$108</f>
        <v>-</v>
      </c>
      <c r="N24" s="10" t="str">
        <f>IFERROR(M24*Saraksti!$L$107,"")</f>
        <v/>
      </c>
      <c r="O24" s="94" t="s">
        <v>52</v>
      </c>
      <c r="P24" s="88" t="s">
        <v>63</v>
      </c>
      <c r="Q24" s="27" t="str">
        <f>Saraksti!$J$108</f>
        <v>-</v>
      </c>
      <c r="R24" s="10" t="str">
        <f>IFERROR(Q24*Saraksti!$L$107,"")</f>
        <v/>
      </c>
      <c r="S24" s="94" t="s">
        <v>52</v>
      </c>
      <c r="T24" s="88" t="s">
        <v>63</v>
      </c>
      <c r="U24" s="27" t="str">
        <f>Saraksti!$K$108</f>
        <v>-</v>
      </c>
      <c r="V24" s="10" t="str">
        <f>IFERROR(U24*Saraksti!$L$107,"")</f>
        <v/>
      </c>
    </row>
    <row r="25" spans="1:22" ht="36.75" customHeight="1" x14ac:dyDescent="0.35">
      <c r="A25" s="131"/>
      <c r="B25" s="83">
        <v>14</v>
      </c>
      <c r="C25" s="136" t="s">
        <v>38</v>
      </c>
      <c r="D25" s="134"/>
      <c r="E25" s="134"/>
      <c r="F25" s="135"/>
      <c r="G25" s="95" t="s">
        <v>52</v>
      </c>
      <c r="H25" s="88" t="s">
        <v>56</v>
      </c>
      <c r="I25" s="27" t="str">
        <f>Saraksti!$H$112</f>
        <v>-</v>
      </c>
      <c r="J25" s="10" t="str">
        <f>IFERROR(I25*Saraksti!$L$19,"")</f>
        <v/>
      </c>
      <c r="K25" s="95" t="s">
        <v>52</v>
      </c>
      <c r="L25" s="88" t="s">
        <v>56</v>
      </c>
      <c r="M25" s="27" t="str">
        <f>Saraksti!$I$112</f>
        <v>-</v>
      </c>
      <c r="N25" s="10" t="str">
        <f>IFERROR(M25*Saraksti!$L$111,"")</f>
        <v/>
      </c>
      <c r="O25" s="95" t="s">
        <v>52</v>
      </c>
      <c r="P25" s="88" t="s">
        <v>56</v>
      </c>
      <c r="Q25" s="27" t="str">
        <f>Saraksti!$J$112</f>
        <v>-</v>
      </c>
      <c r="R25" s="10" t="str">
        <f>IFERROR(Q25*Saraksti!$L$111,"")</f>
        <v/>
      </c>
      <c r="S25" s="95" t="s">
        <v>52</v>
      </c>
      <c r="T25" s="88" t="s">
        <v>56</v>
      </c>
      <c r="U25" s="27" t="str">
        <f>Saraksti!$K$112</f>
        <v>-</v>
      </c>
      <c r="V25" s="10" t="str">
        <f>IFERROR(U25*Saraksti!$L$111,"")</f>
        <v/>
      </c>
    </row>
    <row r="26" spans="1:22" ht="36" customHeight="1" x14ac:dyDescent="0.35">
      <c r="A26" s="132"/>
      <c r="B26" s="83">
        <v>15</v>
      </c>
      <c r="C26" s="134" t="s">
        <v>204</v>
      </c>
      <c r="D26" s="134"/>
      <c r="E26" s="134"/>
      <c r="F26" s="135"/>
      <c r="G26" s="92" t="s">
        <v>52</v>
      </c>
      <c r="H26" s="88" t="s">
        <v>196</v>
      </c>
      <c r="I26" s="27" t="str">
        <f>Saraksti!$H$119</f>
        <v>-</v>
      </c>
      <c r="J26" s="10" t="str">
        <f>IFERROR(I26*Saraksti!$L$118,"")</f>
        <v/>
      </c>
      <c r="K26" s="92" t="s">
        <v>52</v>
      </c>
      <c r="L26" s="88" t="s">
        <v>196</v>
      </c>
      <c r="M26" s="27" t="str">
        <f>Saraksti!$I$119</f>
        <v>-</v>
      </c>
      <c r="N26" s="10" t="str">
        <f>IFERROR(M26*Saraksti!$L$118,"")</f>
        <v/>
      </c>
      <c r="O26" s="92" t="s">
        <v>52</v>
      </c>
      <c r="P26" s="88" t="s">
        <v>196</v>
      </c>
      <c r="Q26" s="27" t="str">
        <f>Saraksti!$J$119</f>
        <v>-</v>
      </c>
      <c r="R26" s="10" t="str">
        <f>IFERROR(Q26*Saraksti!$L$118,"")</f>
        <v/>
      </c>
      <c r="S26" s="92" t="s">
        <v>52</v>
      </c>
      <c r="T26" s="88" t="s">
        <v>196</v>
      </c>
      <c r="U26" s="27" t="str">
        <f>Saraksti!$K$119</f>
        <v>-</v>
      </c>
      <c r="V26" s="10" t="str">
        <f>IFERROR(U26*Saraksti!$L$118,"")</f>
        <v/>
      </c>
    </row>
    <row r="27" spans="1:22" x14ac:dyDescent="0.35">
      <c r="H27"/>
      <c r="J27" s="28">
        <f>IF(J8="",SUM(J15:J26),SUM(J15:J26)+J8)</f>
        <v>0</v>
      </c>
      <c r="N27" s="28">
        <f>IF(N8="",SUM(N15:N26),SUM(N15:N26)+N8)</f>
        <v>0</v>
      </c>
      <c r="R27" s="28">
        <f>IF(R8="",SUM(R15:R26),SUM(R15:R26)+R8)</f>
        <v>0</v>
      </c>
      <c r="V27" s="28">
        <f>IF(V8="",SUM(V15:V26),SUM(V15:V26)+V8)</f>
        <v>0</v>
      </c>
    </row>
    <row r="28" spans="1:22" x14ac:dyDescent="0.35">
      <c r="H28"/>
      <c r="O28" s="60"/>
    </row>
    <row r="29" spans="1:22" x14ac:dyDescent="0.35">
      <c r="B29" s="164" t="s">
        <v>214</v>
      </c>
      <c r="C29" s="165"/>
      <c r="D29" s="165"/>
      <c r="E29" s="165"/>
      <c r="F29" s="165"/>
      <c r="G29" s="165"/>
      <c r="H29" s="166"/>
    </row>
    <row r="30" spans="1:22" x14ac:dyDescent="0.35">
      <c r="B30" s="167">
        <v>1</v>
      </c>
      <c r="C30" s="168"/>
      <c r="D30" s="168"/>
      <c r="E30" s="168"/>
      <c r="F30" s="168"/>
      <c r="G30" s="168"/>
      <c r="H30" s="168"/>
    </row>
    <row r="31" spans="1:22" x14ac:dyDescent="0.35">
      <c r="B31" s="167">
        <v>2</v>
      </c>
      <c r="C31" s="168"/>
      <c r="D31" s="168"/>
      <c r="E31" s="168"/>
      <c r="F31" s="168"/>
      <c r="G31" s="168"/>
      <c r="H31" s="168"/>
    </row>
    <row r="32" spans="1:22" x14ac:dyDescent="0.35">
      <c r="B32" s="167">
        <v>3</v>
      </c>
      <c r="C32" s="168"/>
      <c r="D32" s="168"/>
      <c r="E32" s="168"/>
      <c r="F32" s="168"/>
      <c r="G32" s="168"/>
      <c r="H32" s="168"/>
    </row>
    <row r="33" spans="2:8" x14ac:dyDescent="0.35">
      <c r="B33" s="167">
        <v>4</v>
      </c>
      <c r="C33" s="168"/>
      <c r="D33" s="168"/>
      <c r="E33" s="168"/>
      <c r="F33" s="168"/>
      <c r="G33" s="168"/>
      <c r="H33" s="168"/>
    </row>
    <row r="34" spans="2:8" x14ac:dyDescent="0.35">
      <c r="B34" s="167">
        <v>5</v>
      </c>
      <c r="C34" s="168"/>
      <c r="D34" s="168"/>
      <c r="E34" s="168"/>
      <c r="F34" s="168"/>
      <c r="G34" s="168"/>
      <c r="H34" s="168"/>
    </row>
    <row r="35" spans="2:8" x14ac:dyDescent="0.35">
      <c r="B35" s="167">
        <v>6</v>
      </c>
      <c r="C35" s="168"/>
      <c r="D35" s="168"/>
      <c r="E35" s="168"/>
      <c r="F35" s="168"/>
      <c r="G35" s="168"/>
      <c r="H35" s="168"/>
    </row>
    <row r="36" spans="2:8" x14ac:dyDescent="0.35">
      <c r="B36" s="167">
        <v>7</v>
      </c>
      <c r="C36" s="168"/>
      <c r="D36" s="168"/>
      <c r="E36" s="168"/>
      <c r="F36" s="168"/>
      <c r="G36" s="168"/>
      <c r="H36" s="168"/>
    </row>
    <row r="37" spans="2:8" x14ac:dyDescent="0.35">
      <c r="B37" s="167">
        <v>8</v>
      </c>
      <c r="C37" s="168"/>
      <c r="D37" s="168"/>
      <c r="E37" s="168"/>
      <c r="F37" s="168"/>
      <c r="G37" s="168"/>
      <c r="H37" s="168"/>
    </row>
    <row r="38" spans="2:8" x14ac:dyDescent="0.35">
      <c r="B38" s="167">
        <v>9</v>
      </c>
      <c r="C38" s="168"/>
      <c r="D38" s="168"/>
      <c r="E38" s="168"/>
      <c r="F38" s="168"/>
      <c r="G38" s="168"/>
      <c r="H38" s="168"/>
    </row>
    <row r="39" spans="2:8" x14ac:dyDescent="0.35">
      <c r="B39" s="167">
        <v>10</v>
      </c>
      <c r="C39" s="168"/>
      <c r="D39" s="168"/>
      <c r="E39" s="168"/>
      <c r="F39" s="168"/>
      <c r="G39" s="168"/>
      <c r="H39" s="168"/>
    </row>
    <row r="40" spans="2:8" x14ac:dyDescent="0.35">
      <c r="H40"/>
    </row>
    <row r="41" spans="2:8" x14ac:dyDescent="0.35">
      <c r="H41"/>
    </row>
    <row r="42" spans="2:8" x14ac:dyDescent="0.35">
      <c r="H42"/>
    </row>
    <row r="43" spans="2:8" x14ac:dyDescent="0.35">
      <c r="H43"/>
    </row>
    <row r="44" spans="2:8" x14ac:dyDescent="0.35">
      <c r="H44"/>
    </row>
    <row r="45" spans="2:8" x14ac:dyDescent="0.35">
      <c r="H45"/>
    </row>
    <row r="46" spans="2:8" x14ac:dyDescent="0.35">
      <c r="H46"/>
    </row>
    <row r="47" spans="2:8" x14ac:dyDescent="0.35">
      <c r="H47"/>
    </row>
    <row r="48" spans="2:8" x14ac:dyDescent="0.35">
      <c r="H48"/>
    </row>
    <row r="49" spans="8:8" x14ac:dyDescent="0.35">
      <c r="H49"/>
    </row>
    <row r="50" spans="8:8" x14ac:dyDescent="0.35">
      <c r="H50"/>
    </row>
    <row r="51" spans="8:8" x14ac:dyDescent="0.35">
      <c r="H51"/>
    </row>
    <row r="52" spans="8:8" x14ac:dyDescent="0.35">
      <c r="H52"/>
    </row>
    <row r="53" spans="8:8" x14ac:dyDescent="0.35">
      <c r="H53"/>
    </row>
    <row r="54" spans="8:8" x14ac:dyDescent="0.35">
      <c r="H54"/>
    </row>
    <row r="55" spans="8:8" x14ac:dyDescent="0.35">
      <c r="H55"/>
    </row>
    <row r="56" spans="8:8" x14ac:dyDescent="0.35">
      <c r="H56"/>
    </row>
    <row r="57" spans="8:8" x14ac:dyDescent="0.35">
      <c r="H57"/>
    </row>
    <row r="58" spans="8:8" x14ac:dyDescent="0.35">
      <c r="H58"/>
    </row>
    <row r="59" spans="8:8" x14ac:dyDescent="0.35">
      <c r="H59"/>
    </row>
    <row r="60" spans="8:8" x14ac:dyDescent="0.35">
      <c r="H60"/>
    </row>
    <row r="61" spans="8:8" x14ac:dyDescent="0.35">
      <c r="H61"/>
    </row>
    <row r="62" spans="8:8" x14ac:dyDescent="0.35">
      <c r="H62"/>
    </row>
    <row r="63" spans="8:8" x14ac:dyDescent="0.35">
      <c r="H63"/>
    </row>
    <row r="64" spans="8:8" x14ac:dyDescent="0.35">
      <c r="H64"/>
    </row>
    <row r="65" spans="8:8" x14ac:dyDescent="0.35">
      <c r="H65"/>
    </row>
    <row r="66" spans="8:8" x14ac:dyDescent="0.35">
      <c r="H66"/>
    </row>
    <row r="67" spans="8:8" x14ac:dyDescent="0.35">
      <c r="H67"/>
    </row>
    <row r="68" spans="8:8" x14ac:dyDescent="0.35">
      <c r="H68"/>
    </row>
    <row r="69" spans="8:8" x14ac:dyDescent="0.35">
      <c r="H69"/>
    </row>
    <row r="70" spans="8:8" x14ac:dyDescent="0.35">
      <c r="H70"/>
    </row>
    <row r="71" spans="8:8" x14ac:dyDescent="0.35">
      <c r="H71"/>
    </row>
    <row r="72" spans="8:8" x14ac:dyDescent="0.35">
      <c r="H72"/>
    </row>
    <row r="73" spans="8:8" x14ac:dyDescent="0.35">
      <c r="H73"/>
    </row>
    <row r="74" spans="8:8" x14ac:dyDescent="0.35">
      <c r="H74"/>
    </row>
    <row r="75" spans="8:8" x14ac:dyDescent="0.35">
      <c r="H75"/>
    </row>
    <row r="76" spans="8:8" x14ac:dyDescent="0.35">
      <c r="H76"/>
    </row>
    <row r="77" spans="8:8" x14ac:dyDescent="0.35">
      <c r="H77"/>
    </row>
    <row r="78" spans="8:8" x14ac:dyDescent="0.35">
      <c r="H78"/>
    </row>
    <row r="79" spans="8:8" x14ac:dyDescent="0.35">
      <c r="H79"/>
    </row>
    <row r="80" spans="8:8" x14ac:dyDescent="0.35">
      <c r="H80"/>
    </row>
    <row r="81" spans="8:8" x14ac:dyDescent="0.35">
      <c r="H81"/>
    </row>
    <row r="82" spans="8:8" x14ac:dyDescent="0.35">
      <c r="H82"/>
    </row>
    <row r="83" spans="8:8" x14ac:dyDescent="0.35">
      <c r="H83"/>
    </row>
    <row r="84" spans="8:8" x14ac:dyDescent="0.35">
      <c r="H84"/>
    </row>
    <row r="85" spans="8:8" x14ac:dyDescent="0.35">
      <c r="H85"/>
    </row>
    <row r="86" spans="8:8" x14ac:dyDescent="0.35">
      <c r="H86"/>
    </row>
    <row r="87" spans="8:8" x14ac:dyDescent="0.35">
      <c r="H87"/>
    </row>
    <row r="88" spans="8:8" x14ac:dyDescent="0.35">
      <c r="H88"/>
    </row>
    <row r="89" spans="8:8" x14ac:dyDescent="0.35">
      <c r="H89"/>
    </row>
    <row r="90" spans="8:8" x14ac:dyDescent="0.35">
      <c r="H90"/>
    </row>
    <row r="91" spans="8:8" x14ac:dyDescent="0.35">
      <c r="H91"/>
    </row>
    <row r="92" spans="8:8" x14ac:dyDescent="0.35">
      <c r="H92"/>
    </row>
    <row r="93" spans="8:8" x14ac:dyDescent="0.35">
      <c r="H93"/>
    </row>
    <row r="94" spans="8:8" x14ac:dyDescent="0.35">
      <c r="H94"/>
    </row>
    <row r="95" spans="8:8" x14ac:dyDescent="0.35">
      <c r="H95"/>
    </row>
    <row r="96" spans="8:8" x14ac:dyDescent="0.35">
      <c r="H96"/>
    </row>
    <row r="97" spans="8:8" x14ac:dyDescent="0.35">
      <c r="H97"/>
    </row>
    <row r="98" spans="8:8" x14ac:dyDescent="0.35">
      <c r="H98"/>
    </row>
  </sheetData>
  <sheetProtection algorithmName="SHA-512" hashValue="nBT0w6mat3GrnC4R3nescOZVZnLfnOM1vpRxpiv+nrc4YTgjM1hzdHfOHYvAMLTd8BrWxTxOFpAcmN7441fkHQ==" saltValue="2bg5yfDIPaFfTHv2V31TxQ==" spinCount="100000" sheet="1" objects="1" scenarios="1"/>
  <mergeCells count="38">
    <mergeCell ref="E2:G2"/>
    <mergeCell ref="E3:G3"/>
    <mergeCell ref="E4:G4"/>
    <mergeCell ref="B6:F6"/>
    <mergeCell ref="A7:A13"/>
    <mergeCell ref="C7:F7"/>
    <mergeCell ref="C8:F8"/>
    <mergeCell ref="B9:B13"/>
    <mergeCell ref="C9:F13"/>
    <mergeCell ref="A15:A26"/>
    <mergeCell ref="C15:F15"/>
    <mergeCell ref="C16:F16"/>
    <mergeCell ref="C17:F17"/>
    <mergeCell ref="C18:F18"/>
    <mergeCell ref="C25:F25"/>
    <mergeCell ref="C26:F26"/>
    <mergeCell ref="C19:F19"/>
    <mergeCell ref="C20:F20"/>
    <mergeCell ref="C21:F21"/>
    <mergeCell ref="C22:F22"/>
    <mergeCell ref="C23:F23"/>
    <mergeCell ref="C24:F24"/>
    <mergeCell ref="H9:H13"/>
    <mergeCell ref="L9:L13"/>
    <mergeCell ref="P9:P13"/>
    <mergeCell ref="T9:T13"/>
    <mergeCell ref="B14:F14"/>
    <mergeCell ref="B29:H29"/>
    <mergeCell ref="C30:H30"/>
    <mergeCell ref="C31:H31"/>
    <mergeCell ref="C32:H32"/>
    <mergeCell ref="C33:H33"/>
    <mergeCell ref="C39:H39"/>
    <mergeCell ref="C34:H34"/>
    <mergeCell ref="C35:H35"/>
    <mergeCell ref="C36:H36"/>
    <mergeCell ref="C37:H37"/>
    <mergeCell ref="C38:H38"/>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promptTitle="Select/Define measure/action" xr:uid="{F7C5E803-F68F-4E59-91AD-FF3990C6A08E}">
          <x14:formula1>
            <xm:f>Pasakumi!$A$18:$A$23</xm:f>
          </x14:formula1>
          <xm:sqref>O7 G7 K7 S7</xm:sqref>
        </x14:dataValidation>
        <x14:dataValidation type="list" allowBlank="1" showInputMessage="1" showErrorMessage="1" promptTitle="Yes/No" xr:uid="{AFD0AFBA-D130-42B6-8C80-FE15436994E7}">
          <x14:formula1>
            <xm:f>Saraksti!$B$118:$B$120</xm:f>
          </x14:formula1>
          <xm:sqref>G26 K26 O26 S26</xm:sqref>
        </x14:dataValidation>
        <x14:dataValidation type="list" allowBlank="1" showInputMessage="1" showErrorMessage="1" promptTitle="Yes/No" xr:uid="{DF112AD4-BD39-48D3-9C27-E5233A8CBDF3}">
          <x14:formula1>
            <xm:f>Saraksti!$B$111:$B$116</xm:f>
          </x14:formula1>
          <xm:sqref>G25 K25 O25 S25</xm:sqref>
        </x14:dataValidation>
        <x14:dataValidation type="list" allowBlank="1" showInputMessage="1" showErrorMessage="1" promptTitle="Yes/No" xr:uid="{4BE49158-BFC2-4FE1-8F63-0274B3610634}">
          <x14:formula1>
            <xm:f>Saraksti!$B$107:$B$109</xm:f>
          </x14:formula1>
          <xm:sqref>G24 K24 O24 S24</xm:sqref>
        </x14:dataValidation>
        <x14:dataValidation type="list" allowBlank="1" showInputMessage="1" showErrorMessage="1" promptTitle="Yes/No" xr:uid="{46051261-D0FF-434A-8A49-1CA90CC94018}">
          <x14:formula1>
            <xm:f>Saraksti!$B$103:$B$105</xm:f>
          </x14:formula1>
          <xm:sqref>G23 K23 O23 S23</xm:sqref>
        </x14:dataValidation>
        <x14:dataValidation type="list" allowBlank="1" showInputMessage="1" showErrorMessage="1" promptTitle="Yes/No" xr:uid="{90DA0E6B-2E7E-491A-9943-0447A47F72AD}">
          <x14:formula1>
            <xm:f>Saraksti!$B$97:$B$101</xm:f>
          </x14:formula1>
          <xm:sqref>G22 K22 O22 S22</xm:sqref>
        </x14:dataValidation>
        <x14:dataValidation type="list" allowBlank="1" showInputMessage="1" showErrorMessage="1" promptTitle="Yes/No" xr:uid="{5695DD34-4FC6-4DE8-A662-688132EC35AD}">
          <x14:formula1>
            <xm:f>Saraksti!$B$93:$B$95</xm:f>
          </x14:formula1>
          <xm:sqref>G21 K21 O21 S21</xm:sqref>
        </x14:dataValidation>
        <x14:dataValidation type="list" allowBlank="1" showInputMessage="1" showErrorMessage="1" xr:uid="{89299CF5-3478-4FC2-A0E0-4CE275A7E821}">
          <x14:formula1>
            <xm:f>Saraksti!$B$74:$B$76</xm:f>
          </x14:formula1>
          <xm:sqref>G17 O17 K17 S17</xm:sqref>
        </x14:dataValidation>
        <x14:dataValidation type="list" allowBlank="1" showInputMessage="1" showErrorMessage="1" xr:uid="{63BDD3BF-E849-4512-AC86-368619E9DBBB}">
          <x14:formula1>
            <xm:f>Saraksti!$B$70:$B$72</xm:f>
          </x14:formula1>
          <xm:sqref>G16 O16 K16 S16</xm:sqref>
        </x14:dataValidation>
        <x14:dataValidation type="list" allowBlank="1" showInputMessage="1" showErrorMessage="1" promptTitle="Yes/No" xr:uid="{81E4EA8B-932A-4316-94BB-CA2CA6FD1623}">
          <x14:formula1>
            <xm:f>Saraksti!$B$87:$B$91</xm:f>
          </x14:formula1>
          <xm:sqref>G20 K20 O20 S20</xm:sqref>
        </x14:dataValidation>
        <x14:dataValidation type="list" allowBlank="1" showInputMessage="1" showErrorMessage="1" xr:uid="{C8A8998D-B421-47BB-9A13-2A9593CA0D03}">
          <x14:formula1>
            <xm:f>Saraksti!$B$64:$B$68</xm:f>
          </x14:formula1>
          <xm:sqref>G15 O15 K15 S15</xm:sqref>
        </x14:dataValidation>
        <x14:dataValidation type="list" allowBlank="1" showInputMessage="1" showErrorMessage="1" promptTitle="Yes/No" xr:uid="{C223392C-462D-418B-990C-C623E9631840}">
          <x14:formula1>
            <xm:f>Saraksti!$B$82:$B$85</xm:f>
          </x14:formula1>
          <xm:sqref>G19 K19 O19 S19</xm:sqref>
        </x14:dataValidation>
        <x14:dataValidation type="list" allowBlank="1" showInputMessage="1" showErrorMessage="1" promptTitle="Yes/No" xr:uid="{3231EDE5-7378-4349-9F60-7383D33427BB}">
          <x14:formula1>
            <xm:f>Saraksti!$B$78:$B$80</xm:f>
          </x14:formula1>
          <xm:sqref>G18 O18 K18 S18</xm:sqref>
        </x14:dataValidation>
        <x14:dataValidation type="list" allowBlank="1" showInputMessage="1" showErrorMessage="1" xr:uid="{402847CB-6521-4908-B30A-E5E5864FEC6D}">
          <x14:formula1>
            <xm:f>Saraksti!$N$12:$N$26</xm:f>
          </x14:formula1>
          <xm:sqref>G12:G13 S12:S13 O12:O13 K12:K13</xm:sqref>
        </x14:dataValidation>
        <x14:dataValidation type="list" allowBlank="1" showInputMessage="1" showErrorMessage="1" promptTitle="Yes/No" xr:uid="{36C21F2C-B3D7-47BE-852D-135368D3FEB3}">
          <x14:formula1>
            <xm:f>Saraksti!$N$12:$N$26</xm:f>
          </x14:formula1>
          <xm:sqref>G9:G11 S9:S11 O9:O11 K9:K11</xm:sqref>
        </x14:dataValidation>
        <x14:dataValidation type="list" allowBlank="1" showInputMessage="1" showErrorMessage="1" xr:uid="{AC7A6F92-8F1B-4DF8-85C4-1F3118BCEA69}">
          <x14:formula1>
            <xm:f>Saraksti!$N$3:$N$9</xm:f>
          </x14:formula1>
          <xm:sqref>G8 K8 O8 S8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D3523-4450-4227-AD17-7D5E8CDF1007}">
  <dimension ref="A1:V98"/>
  <sheetViews>
    <sheetView topLeftCell="A14" zoomScale="70" zoomScaleNormal="70" workbookViewId="0">
      <selection activeCell="B32" sqref="B32:L32"/>
    </sheetView>
  </sheetViews>
  <sheetFormatPr defaultColWidth="8.81640625" defaultRowHeight="14.5" x14ac:dyDescent="0.35"/>
  <cols>
    <col min="1" max="1" width="3.26953125" customWidth="1"/>
    <col min="2" max="2" width="4.54296875" customWidth="1"/>
    <col min="6" max="6" width="15.453125" customWidth="1"/>
    <col min="7" max="7" width="33.81640625" customWidth="1"/>
    <col min="8" max="8" width="32.453125" style="2" customWidth="1"/>
    <col min="9" max="9" width="6" style="2" customWidth="1"/>
    <col min="10" max="10" width="7.81640625" style="2" bestFit="1" customWidth="1"/>
    <col min="11" max="11" width="32" customWidth="1"/>
    <col min="12" max="12" width="32.453125" customWidth="1"/>
    <col min="13" max="13" width="5.1796875" style="2" bestFit="1" customWidth="1"/>
    <col min="14" max="14" width="8.7265625" style="2" customWidth="1"/>
    <col min="15" max="16" width="32.26953125" customWidth="1"/>
    <col min="17" max="17" width="5.81640625" style="2" customWidth="1"/>
    <col min="18" max="18" width="6.26953125" style="2" customWidth="1"/>
    <col min="19" max="19" width="29.54296875" customWidth="1"/>
    <col min="20" max="20" width="35" customWidth="1"/>
    <col min="21" max="21" width="5.81640625" style="2" customWidth="1"/>
    <col min="22" max="22" width="6.26953125" style="2" customWidth="1"/>
  </cols>
  <sheetData>
    <row r="1" spans="1:22" ht="18.5" x14ac:dyDescent="0.45">
      <c r="A1" s="6"/>
      <c r="B1" s="6"/>
    </row>
    <row r="2" spans="1:22" ht="18.5" x14ac:dyDescent="0.45">
      <c r="A2" s="6"/>
      <c r="B2" s="6"/>
      <c r="C2" s="54"/>
      <c r="D2" s="6" t="s">
        <v>44</v>
      </c>
      <c r="E2" s="137"/>
      <c r="F2" s="138"/>
      <c r="G2" s="139"/>
      <c r="H2"/>
    </row>
    <row r="3" spans="1:22" ht="18.5" x14ac:dyDescent="0.45">
      <c r="A3" s="6"/>
      <c r="B3" s="6"/>
      <c r="C3" s="6"/>
      <c r="D3" s="6" t="s">
        <v>45</v>
      </c>
      <c r="E3" s="140"/>
      <c r="F3" s="141"/>
      <c r="G3" s="142"/>
    </row>
    <row r="4" spans="1:22" ht="18.5" x14ac:dyDescent="0.45">
      <c r="D4" s="6" t="s">
        <v>46</v>
      </c>
      <c r="E4" s="140"/>
      <c r="F4" s="141"/>
      <c r="G4" s="142"/>
      <c r="H4"/>
      <c r="K4" s="2"/>
      <c r="L4" s="2"/>
      <c r="O4" s="2"/>
      <c r="P4" s="2"/>
      <c r="S4" s="2"/>
      <c r="T4" s="2"/>
    </row>
    <row r="5" spans="1:22" x14ac:dyDescent="0.35">
      <c r="H5"/>
      <c r="L5" s="2"/>
      <c r="P5" s="2"/>
      <c r="T5" s="2"/>
    </row>
    <row r="6" spans="1:22" ht="18.5" x14ac:dyDescent="0.45">
      <c r="A6" s="5" t="s">
        <v>47</v>
      </c>
      <c r="B6" s="156" t="s">
        <v>2</v>
      </c>
      <c r="C6" s="157"/>
      <c r="D6" s="157"/>
      <c r="E6" s="157"/>
      <c r="F6" s="157"/>
      <c r="G6" s="64" t="s">
        <v>118</v>
      </c>
      <c r="H6" s="35" t="s">
        <v>189</v>
      </c>
      <c r="I6" s="33" t="s">
        <v>48</v>
      </c>
      <c r="J6" s="34" t="s">
        <v>49</v>
      </c>
      <c r="K6" s="64" t="s">
        <v>119</v>
      </c>
      <c r="L6" s="35" t="s">
        <v>189</v>
      </c>
      <c r="M6" s="33" t="s">
        <v>48</v>
      </c>
      <c r="N6" s="34" t="s">
        <v>49</v>
      </c>
      <c r="O6" s="64" t="s">
        <v>120</v>
      </c>
      <c r="P6" s="35" t="s">
        <v>189</v>
      </c>
      <c r="Q6" s="33" t="s">
        <v>48</v>
      </c>
      <c r="R6" s="34" t="s">
        <v>49</v>
      </c>
      <c r="S6" s="64" t="s">
        <v>121</v>
      </c>
      <c r="T6" s="35" t="s">
        <v>189</v>
      </c>
      <c r="U6" s="33" t="s">
        <v>48</v>
      </c>
      <c r="V6" s="34" t="s">
        <v>49</v>
      </c>
    </row>
    <row r="7" spans="1:22" ht="45" customHeight="1" x14ac:dyDescent="0.35">
      <c r="A7" s="143"/>
      <c r="B7" s="83">
        <v>1</v>
      </c>
      <c r="C7" s="146" t="s">
        <v>148</v>
      </c>
      <c r="D7" s="146"/>
      <c r="E7" s="146"/>
      <c r="F7" s="146"/>
      <c r="G7" s="90"/>
      <c r="H7" s="87" t="s">
        <v>123</v>
      </c>
      <c r="I7" s="79"/>
      <c r="J7" s="80"/>
      <c r="K7" s="90"/>
      <c r="L7" s="87" t="s">
        <v>123</v>
      </c>
      <c r="M7" s="79"/>
      <c r="N7" s="80"/>
      <c r="O7" s="90"/>
      <c r="P7" s="87" t="s">
        <v>123</v>
      </c>
      <c r="Q7" s="79"/>
      <c r="R7" s="80"/>
      <c r="S7" s="90"/>
      <c r="T7" s="87" t="s">
        <v>123</v>
      </c>
      <c r="U7" s="79"/>
      <c r="V7" s="80"/>
    </row>
    <row r="8" spans="1:22" ht="30" customHeight="1" x14ac:dyDescent="0.35">
      <c r="A8" s="144"/>
      <c r="B8" s="82">
        <v>2</v>
      </c>
      <c r="C8" s="136" t="s">
        <v>8</v>
      </c>
      <c r="D8" s="134"/>
      <c r="E8" s="134"/>
      <c r="F8" s="135"/>
      <c r="G8" s="91" t="s">
        <v>52</v>
      </c>
      <c r="H8" s="88" t="s">
        <v>51</v>
      </c>
      <c r="I8" s="27" t="str">
        <f>Saraksti!$T$125</f>
        <v>-</v>
      </c>
      <c r="J8" s="28" t="str">
        <f>IFERROR(I8*Saraksti!$X$125,"")</f>
        <v/>
      </c>
      <c r="K8" s="91" t="s">
        <v>52</v>
      </c>
      <c r="L8" s="88" t="s">
        <v>51</v>
      </c>
      <c r="M8" s="27" t="str">
        <f>Saraksti!$U$125</f>
        <v>-</v>
      </c>
      <c r="N8" s="28" t="str">
        <f>IFERROR(M8*Saraksti!$X$125,"")</f>
        <v/>
      </c>
      <c r="O8" s="91" t="s">
        <v>52</v>
      </c>
      <c r="P8" s="88" t="s">
        <v>51</v>
      </c>
      <c r="Q8" s="27" t="str">
        <f>Saraksti!$V$125</f>
        <v>-</v>
      </c>
      <c r="R8" s="28" t="str">
        <f>IFERROR(Q8*Saraksti!$X$125,"")</f>
        <v/>
      </c>
      <c r="S8" s="91" t="s">
        <v>52</v>
      </c>
      <c r="T8" s="88" t="s">
        <v>51</v>
      </c>
      <c r="U8" s="27" t="str">
        <f>Saraksti!$W$125</f>
        <v>-</v>
      </c>
      <c r="V8" s="28" t="str">
        <f>IFERROR(U8*Saraksti!$X$125,"")</f>
        <v/>
      </c>
    </row>
    <row r="9" spans="1:22" ht="15" customHeight="1" x14ac:dyDescent="0.35">
      <c r="A9" s="144"/>
      <c r="B9" s="147">
        <v>3</v>
      </c>
      <c r="C9" s="150" t="s">
        <v>149</v>
      </c>
      <c r="D9" s="150"/>
      <c r="E9" s="150"/>
      <c r="F9" s="150"/>
      <c r="G9" s="92" t="s">
        <v>52</v>
      </c>
      <c r="H9" s="153" t="s">
        <v>197</v>
      </c>
      <c r="I9" s="73"/>
      <c r="J9" s="74"/>
      <c r="K9" s="92" t="s">
        <v>52</v>
      </c>
      <c r="L9" s="153" t="s">
        <v>197</v>
      </c>
      <c r="M9" s="73"/>
      <c r="N9" s="74"/>
      <c r="O9" s="92" t="s">
        <v>52</v>
      </c>
      <c r="P9" s="153" t="s">
        <v>197</v>
      </c>
      <c r="Q9" s="73"/>
      <c r="R9" s="74"/>
      <c r="S9" s="92" t="s">
        <v>52</v>
      </c>
      <c r="T9" s="153" t="s">
        <v>197</v>
      </c>
      <c r="U9" s="73"/>
      <c r="V9" s="74"/>
    </row>
    <row r="10" spans="1:22" ht="15" customHeight="1" x14ac:dyDescent="0.35">
      <c r="A10" s="144"/>
      <c r="B10" s="148"/>
      <c r="C10" s="151"/>
      <c r="D10" s="151"/>
      <c r="E10" s="151"/>
      <c r="F10" s="151"/>
      <c r="G10" s="92" t="s">
        <v>52</v>
      </c>
      <c r="H10" s="154"/>
      <c r="I10" s="75"/>
      <c r="J10" s="76"/>
      <c r="K10" s="92" t="s">
        <v>52</v>
      </c>
      <c r="L10" s="154"/>
      <c r="M10" s="75"/>
      <c r="N10" s="76"/>
      <c r="O10" s="92" t="s">
        <v>52</v>
      </c>
      <c r="P10" s="154"/>
      <c r="Q10" s="75"/>
      <c r="R10" s="76"/>
      <c r="S10" s="92" t="s">
        <v>52</v>
      </c>
      <c r="T10" s="154"/>
      <c r="U10" s="75"/>
      <c r="V10" s="76"/>
    </row>
    <row r="11" spans="1:22" ht="15" customHeight="1" x14ac:dyDescent="0.35">
      <c r="A11" s="144"/>
      <c r="B11" s="148"/>
      <c r="C11" s="151"/>
      <c r="D11" s="151"/>
      <c r="E11" s="151"/>
      <c r="F11" s="151"/>
      <c r="G11" s="92" t="s">
        <v>52</v>
      </c>
      <c r="H11" s="154"/>
      <c r="I11" s="75"/>
      <c r="J11" s="76"/>
      <c r="K11" s="92" t="s">
        <v>52</v>
      </c>
      <c r="L11" s="154"/>
      <c r="M11" s="75"/>
      <c r="N11" s="76"/>
      <c r="O11" s="92" t="s">
        <v>52</v>
      </c>
      <c r="P11" s="154"/>
      <c r="Q11" s="75"/>
      <c r="R11" s="76"/>
      <c r="S11" s="92" t="s">
        <v>52</v>
      </c>
      <c r="T11" s="154"/>
      <c r="U11" s="75"/>
      <c r="V11" s="76"/>
    </row>
    <row r="12" spans="1:22" ht="15" customHeight="1" x14ac:dyDescent="0.35">
      <c r="A12" s="144"/>
      <c r="B12" s="148"/>
      <c r="C12" s="151"/>
      <c r="D12" s="151"/>
      <c r="E12" s="151"/>
      <c r="F12" s="151"/>
      <c r="G12" s="92" t="s">
        <v>52</v>
      </c>
      <c r="H12" s="154"/>
      <c r="I12" s="75"/>
      <c r="J12" s="76"/>
      <c r="K12" s="92" t="s">
        <v>52</v>
      </c>
      <c r="L12" s="154"/>
      <c r="M12" s="75"/>
      <c r="N12" s="76"/>
      <c r="O12" s="92" t="s">
        <v>52</v>
      </c>
      <c r="P12" s="154"/>
      <c r="Q12" s="75"/>
      <c r="R12" s="76"/>
      <c r="S12" s="92" t="s">
        <v>52</v>
      </c>
      <c r="T12" s="154"/>
      <c r="U12" s="75"/>
      <c r="V12" s="76"/>
    </row>
    <row r="13" spans="1:22" ht="15" customHeight="1" x14ac:dyDescent="0.35">
      <c r="A13" s="145"/>
      <c r="B13" s="149"/>
      <c r="C13" s="152"/>
      <c r="D13" s="152"/>
      <c r="E13" s="152"/>
      <c r="F13" s="152"/>
      <c r="G13" s="92" t="s">
        <v>52</v>
      </c>
      <c r="H13" s="155"/>
      <c r="I13" s="77"/>
      <c r="J13" s="78"/>
      <c r="K13" s="92" t="s">
        <v>52</v>
      </c>
      <c r="L13" s="155"/>
      <c r="M13" s="77"/>
      <c r="N13" s="78"/>
      <c r="O13" s="92" t="s">
        <v>52</v>
      </c>
      <c r="P13" s="155"/>
      <c r="Q13" s="77"/>
      <c r="R13" s="78"/>
      <c r="S13" s="92" t="s">
        <v>52</v>
      </c>
      <c r="T13" s="155"/>
      <c r="U13" s="77"/>
      <c r="V13" s="78"/>
    </row>
    <row r="14" spans="1:22" ht="18" customHeight="1" x14ac:dyDescent="0.45">
      <c r="A14" s="5" t="s">
        <v>54</v>
      </c>
      <c r="B14" s="156" t="s">
        <v>144</v>
      </c>
      <c r="C14" s="157"/>
      <c r="D14" s="157"/>
      <c r="E14" s="157"/>
      <c r="F14" s="157"/>
      <c r="G14" s="32"/>
      <c r="H14" s="32"/>
      <c r="I14" s="29"/>
      <c r="J14" s="30"/>
      <c r="K14" s="36"/>
      <c r="L14" s="32"/>
      <c r="M14" s="29"/>
      <c r="N14" s="30"/>
      <c r="O14" s="36"/>
      <c r="P14" s="32"/>
      <c r="Q14" s="61"/>
      <c r="R14" s="61"/>
      <c r="S14" s="36"/>
      <c r="T14" s="32"/>
      <c r="U14" s="61"/>
      <c r="V14" s="63"/>
    </row>
    <row r="15" spans="1:22" ht="39.75" customHeight="1" x14ac:dyDescent="0.35">
      <c r="A15" s="130"/>
      <c r="B15" s="82">
        <v>4</v>
      </c>
      <c r="C15" s="129" t="s">
        <v>11</v>
      </c>
      <c r="D15" s="129"/>
      <c r="E15" s="129"/>
      <c r="F15" s="129"/>
      <c r="G15" s="91" t="s">
        <v>52</v>
      </c>
      <c r="H15" s="88" t="s">
        <v>198</v>
      </c>
      <c r="I15" s="31" t="str">
        <f>Saraksti!$H$125</f>
        <v>-</v>
      </c>
      <c r="J15" s="10" t="str">
        <f>IFERROR(I15*Saraksti!$L$125,"")</f>
        <v/>
      </c>
      <c r="K15" s="91" t="s">
        <v>52</v>
      </c>
      <c r="L15" s="88" t="s">
        <v>198</v>
      </c>
      <c r="M15" s="26" t="str">
        <f>Saraksti!$I$125</f>
        <v>-</v>
      </c>
      <c r="N15" s="10" t="str">
        <f>IFERROR(M15*Saraksti!$L$125,"")</f>
        <v/>
      </c>
      <c r="O15" s="91" t="s">
        <v>52</v>
      </c>
      <c r="P15" s="88" t="s">
        <v>198</v>
      </c>
      <c r="Q15" s="26" t="str">
        <f>Saraksti!$J$125</f>
        <v>-</v>
      </c>
      <c r="R15" s="10" t="str">
        <f>IFERROR(Q15*Saraksti!$L$125,"")</f>
        <v/>
      </c>
      <c r="S15" s="91" t="s">
        <v>52</v>
      </c>
      <c r="T15" s="88" t="s">
        <v>198</v>
      </c>
      <c r="U15" s="26" t="str">
        <f>Saraksti!$K$125</f>
        <v>-</v>
      </c>
      <c r="V15" s="10" t="str">
        <f>IFERROR(U15*Saraksti!$L$125,"")</f>
        <v/>
      </c>
    </row>
    <row r="16" spans="1:22" ht="50.25" customHeight="1" x14ac:dyDescent="0.35">
      <c r="A16" s="131"/>
      <c r="B16" s="83">
        <v>5</v>
      </c>
      <c r="C16" s="129" t="s">
        <v>14</v>
      </c>
      <c r="D16" s="129"/>
      <c r="E16" s="129"/>
      <c r="F16" s="129"/>
      <c r="G16" s="93" t="s">
        <v>52</v>
      </c>
      <c r="H16" s="89" t="s">
        <v>192</v>
      </c>
      <c r="I16" s="31" t="str">
        <f>Saraksti!$H$131</f>
        <v>-</v>
      </c>
      <c r="J16" s="10" t="str">
        <f>IFERROR(I16*Saraksti!$L$131,"")</f>
        <v/>
      </c>
      <c r="K16" s="93" t="s">
        <v>52</v>
      </c>
      <c r="L16" s="89" t="s">
        <v>192</v>
      </c>
      <c r="M16" s="31" t="str">
        <f>Saraksti!$I$131</f>
        <v>-</v>
      </c>
      <c r="N16" s="10" t="str">
        <f>IFERROR(M16*Saraksti!$L$131,"")</f>
        <v/>
      </c>
      <c r="O16" s="93" t="s">
        <v>52</v>
      </c>
      <c r="P16" s="89" t="s">
        <v>192</v>
      </c>
      <c r="Q16" s="31" t="str">
        <f>Saraksti!$J$131</f>
        <v>-</v>
      </c>
      <c r="R16" s="10" t="str">
        <f>IFERROR(Q16*Saraksti!$L$131,"")</f>
        <v/>
      </c>
      <c r="S16" s="93" t="s">
        <v>52</v>
      </c>
      <c r="T16" s="89" t="s">
        <v>192</v>
      </c>
      <c r="U16" s="31" t="str">
        <f>Saraksti!$K$131</f>
        <v>-</v>
      </c>
      <c r="V16" s="10" t="str">
        <f>IFERROR(U16*Saraksti!$L$131,"")</f>
        <v/>
      </c>
    </row>
    <row r="17" spans="1:22" ht="48" customHeight="1" x14ac:dyDescent="0.35">
      <c r="A17" s="131"/>
      <c r="B17" s="83">
        <v>6</v>
      </c>
      <c r="C17" s="133" t="s">
        <v>17</v>
      </c>
      <c r="D17" s="133"/>
      <c r="E17" s="133"/>
      <c r="F17" s="133"/>
      <c r="G17" s="94" t="s">
        <v>52</v>
      </c>
      <c r="H17" s="89" t="s">
        <v>192</v>
      </c>
      <c r="I17" s="31" t="str">
        <f>Saraksti!$H$135</f>
        <v>-</v>
      </c>
      <c r="J17" s="10" t="str">
        <f>IFERROR(I17*Saraksti!$L$135,"")</f>
        <v/>
      </c>
      <c r="K17" s="94" t="s">
        <v>52</v>
      </c>
      <c r="L17" s="89" t="s">
        <v>192</v>
      </c>
      <c r="M17" s="31" t="str">
        <f>Saraksti!$I$135</f>
        <v>-</v>
      </c>
      <c r="N17" s="10" t="str">
        <f>IFERROR(M17*Saraksti!$L$135,"")</f>
        <v/>
      </c>
      <c r="O17" s="94" t="s">
        <v>52</v>
      </c>
      <c r="P17" s="89" t="s">
        <v>192</v>
      </c>
      <c r="Q17" s="31" t="str">
        <f>Saraksti!$J$135</f>
        <v>-</v>
      </c>
      <c r="R17" s="10" t="str">
        <f>IFERROR(Q17*Saraksti!$L$135,"")</f>
        <v/>
      </c>
      <c r="S17" s="94" t="s">
        <v>52</v>
      </c>
      <c r="T17" s="89" t="s">
        <v>192</v>
      </c>
      <c r="U17" s="31" t="str">
        <f>Saraksti!$K$135</f>
        <v>-</v>
      </c>
      <c r="V17" s="10" t="str">
        <f>IFERROR(U17*Saraksti!$L$135,"")</f>
        <v/>
      </c>
    </row>
    <row r="18" spans="1:22" ht="35.5" customHeight="1" x14ac:dyDescent="0.35">
      <c r="A18" s="131"/>
      <c r="B18" s="83">
        <v>7</v>
      </c>
      <c r="C18" s="136" t="s">
        <v>19</v>
      </c>
      <c r="D18" s="134"/>
      <c r="E18" s="134"/>
      <c r="F18" s="135"/>
      <c r="G18" s="94" t="s">
        <v>52</v>
      </c>
      <c r="H18" s="89" t="s">
        <v>193</v>
      </c>
      <c r="I18" s="62" t="str">
        <f>Saraksti!$H$139</f>
        <v>-</v>
      </c>
      <c r="J18" s="10" t="str">
        <f>IFERROR(I18*Saraksti!$L$139,"")</f>
        <v/>
      </c>
      <c r="K18" s="94" t="s">
        <v>52</v>
      </c>
      <c r="L18" s="89" t="s">
        <v>193</v>
      </c>
      <c r="M18" s="31" t="str">
        <f>Saraksti!$I$139</f>
        <v>-</v>
      </c>
      <c r="N18" s="10" t="str">
        <f>IFERROR(M18*Saraksti!$L$139,"")</f>
        <v/>
      </c>
      <c r="O18" s="94" t="s">
        <v>52</v>
      </c>
      <c r="P18" s="89" t="s">
        <v>193</v>
      </c>
      <c r="Q18" s="31" t="str">
        <f>Saraksti!$J$139</f>
        <v>-</v>
      </c>
      <c r="R18" s="10" t="str">
        <f>IFERROR(Q18*Saraksti!$L$139,"")</f>
        <v/>
      </c>
      <c r="S18" s="94" t="s">
        <v>52</v>
      </c>
      <c r="T18" s="89" t="s">
        <v>193</v>
      </c>
      <c r="U18" s="31" t="str">
        <f>Saraksti!$K$139</f>
        <v>-</v>
      </c>
      <c r="V18" s="10" t="str">
        <f>IFERROR(U18*Saraksti!$L$139,"")</f>
        <v/>
      </c>
    </row>
    <row r="19" spans="1:22" ht="45" customHeight="1" x14ac:dyDescent="0.35">
      <c r="A19" s="131"/>
      <c r="B19" s="83">
        <v>8</v>
      </c>
      <c r="C19" s="133" t="s">
        <v>22</v>
      </c>
      <c r="D19" s="133"/>
      <c r="E19" s="133"/>
      <c r="F19" s="133"/>
      <c r="G19" s="94" t="s">
        <v>52</v>
      </c>
      <c r="H19" s="88" t="s">
        <v>194</v>
      </c>
      <c r="I19" s="27" t="str">
        <f>Saraksti!$H$143</f>
        <v>-</v>
      </c>
      <c r="J19" s="10" t="str">
        <f>IFERROR(I19*Saraksti!$L$143,"")</f>
        <v/>
      </c>
      <c r="K19" s="94" t="s">
        <v>52</v>
      </c>
      <c r="L19" s="88" t="s">
        <v>194</v>
      </c>
      <c r="M19" s="27" t="str">
        <f>Saraksti!$I$143</f>
        <v>-</v>
      </c>
      <c r="N19" s="10" t="str">
        <f>IFERROR(M19*Saraksti!$L$143,"")</f>
        <v/>
      </c>
      <c r="O19" s="94" t="s">
        <v>52</v>
      </c>
      <c r="P19" s="88" t="s">
        <v>194</v>
      </c>
      <c r="Q19" s="27" t="str">
        <f>Saraksti!$J$143</f>
        <v>-</v>
      </c>
      <c r="R19" s="10" t="str">
        <f>IFERROR(Q19*Saraksti!$L$143,"")</f>
        <v/>
      </c>
      <c r="S19" s="94" t="s">
        <v>52</v>
      </c>
      <c r="T19" s="88" t="s">
        <v>194</v>
      </c>
      <c r="U19" s="27" t="str">
        <f>Saraksti!$K$143</f>
        <v>-</v>
      </c>
      <c r="V19" s="10" t="str">
        <f>IFERROR(U19*Saraksti!$L$143,"")</f>
        <v/>
      </c>
    </row>
    <row r="20" spans="1:22" ht="34.5" customHeight="1" x14ac:dyDescent="0.35">
      <c r="A20" s="131"/>
      <c r="B20" s="83">
        <v>9</v>
      </c>
      <c r="C20" s="136" t="s">
        <v>24</v>
      </c>
      <c r="D20" s="134"/>
      <c r="E20" s="134"/>
      <c r="F20" s="135"/>
      <c r="G20" s="94" t="s">
        <v>52</v>
      </c>
      <c r="H20" s="88" t="s">
        <v>59</v>
      </c>
      <c r="I20" s="27" t="str">
        <f>Saraksti!$H$148</f>
        <v>-</v>
      </c>
      <c r="J20" s="10" t="str">
        <f>IFERROR(I20*Saraksti!$L$148,"")</f>
        <v/>
      </c>
      <c r="K20" s="94" t="s">
        <v>52</v>
      </c>
      <c r="L20" s="88" t="s">
        <v>59</v>
      </c>
      <c r="M20" s="27" t="str">
        <f>Saraksti!$I$148</f>
        <v>-</v>
      </c>
      <c r="N20" s="10" t="str">
        <f>IFERROR(M20*Saraksti!$L$148,"")</f>
        <v/>
      </c>
      <c r="O20" s="94" t="s">
        <v>52</v>
      </c>
      <c r="P20" s="88" t="s">
        <v>59</v>
      </c>
      <c r="Q20" s="27" t="str">
        <f>Saraksti!$J$148</f>
        <v>-</v>
      </c>
      <c r="R20" s="10" t="str">
        <f>IFERROR(Q20*Saraksti!$L$148,"")</f>
        <v/>
      </c>
      <c r="S20" s="94" t="s">
        <v>52</v>
      </c>
      <c r="T20" s="88" t="s">
        <v>59</v>
      </c>
      <c r="U20" s="27" t="str">
        <f>Saraksti!$K$148</f>
        <v>-</v>
      </c>
      <c r="V20" s="10" t="str">
        <f>IFERROR(U20*Saraksti!$L$148,"")</f>
        <v/>
      </c>
    </row>
    <row r="21" spans="1:22" ht="52.5" customHeight="1" x14ac:dyDescent="0.35">
      <c r="A21" s="131"/>
      <c r="B21" s="83">
        <v>10</v>
      </c>
      <c r="C21" s="136" t="s">
        <v>27</v>
      </c>
      <c r="D21" s="134"/>
      <c r="E21" s="134"/>
      <c r="F21" s="135"/>
      <c r="G21" s="94" t="s">
        <v>52</v>
      </c>
      <c r="H21" s="89" t="s">
        <v>203</v>
      </c>
      <c r="I21" s="31" t="str">
        <f>Saraksti!$H$154</f>
        <v>-</v>
      </c>
      <c r="J21" s="10" t="str">
        <f>IFERROR(I21*Saraksti!$L$154,"")</f>
        <v/>
      </c>
      <c r="K21" s="94" t="s">
        <v>52</v>
      </c>
      <c r="L21" s="89" t="s">
        <v>203</v>
      </c>
      <c r="M21" s="31" t="str">
        <f>Saraksti!$I$154</f>
        <v>-</v>
      </c>
      <c r="N21" s="10" t="str">
        <f>IFERROR(M21*Saraksti!$L$154,"")</f>
        <v/>
      </c>
      <c r="O21" s="94" t="s">
        <v>52</v>
      </c>
      <c r="P21" s="89" t="s">
        <v>203</v>
      </c>
      <c r="Q21" s="31" t="str">
        <f>Saraksti!$J$154</f>
        <v>-</v>
      </c>
      <c r="R21" s="10" t="str">
        <f>IFERROR(Q21*Saraksti!$L$154,"")</f>
        <v/>
      </c>
      <c r="S21" s="94" t="s">
        <v>52</v>
      </c>
      <c r="T21" s="89" t="s">
        <v>203</v>
      </c>
      <c r="U21" s="31" t="str">
        <f>Saraksti!$K$154</f>
        <v>-</v>
      </c>
      <c r="V21" s="10" t="str">
        <f>IFERROR(U21*Saraksti!$L$154,"")</f>
        <v/>
      </c>
    </row>
    <row r="22" spans="1:22" ht="28.5" customHeight="1" x14ac:dyDescent="0.35">
      <c r="A22" s="131"/>
      <c r="B22" s="83">
        <v>11</v>
      </c>
      <c r="C22" s="134" t="s">
        <v>145</v>
      </c>
      <c r="D22" s="134"/>
      <c r="E22" s="134"/>
      <c r="F22" s="135"/>
      <c r="G22" s="94" t="s">
        <v>52</v>
      </c>
      <c r="H22" s="88" t="s">
        <v>59</v>
      </c>
      <c r="I22" s="27" t="str">
        <f>Saraksti!$H$158</f>
        <v>-</v>
      </c>
      <c r="J22" s="10" t="str">
        <f>IFERROR(I22*Saraksti!$L$158,"")</f>
        <v/>
      </c>
      <c r="K22" s="94" t="s">
        <v>52</v>
      </c>
      <c r="L22" s="88" t="s">
        <v>59</v>
      </c>
      <c r="M22" s="27" t="str">
        <f>Saraksti!$I$158</f>
        <v>-</v>
      </c>
      <c r="N22" s="10" t="str">
        <f>IFERROR(M22*Saraksti!$L$158,"")</f>
        <v/>
      </c>
      <c r="O22" s="94" t="s">
        <v>52</v>
      </c>
      <c r="P22" s="88" t="s">
        <v>59</v>
      </c>
      <c r="Q22" s="27" t="str">
        <f>Saraksti!$J$158</f>
        <v>-</v>
      </c>
      <c r="R22" s="10" t="str">
        <f>IFERROR(Q22*Saraksti!$L$158,"")</f>
        <v/>
      </c>
      <c r="S22" s="94" t="s">
        <v>52</v>
      </c>
      <c r="T22" s="88" t="s">
        <v>59</v>
      </c>
      <c r="U22" s="27" t="str">
        <f>Saraksti!$K$158</f>
        <v>-</v>
      </c>
      <c r="V22" s="10" t="str">
        <f>IFERROR(U22*Saraksti!$L$158,"")</f>
        <v/>
      </c>
    </row>
    <row r="23" spans="1:22" ht="35.5" customHeight="1" x14ac:dyDescent="0.35">
      <c r="A23" s="131"/>
      <c r="B23" s="83">
        <v>12</v>
      </c>
      <c r="C23" s="134" t="s">
        <v>32</v>
      </c>
      <c r="D23" s="134"/>
      <c r="E23" s="134"/>
      <c r="F23" s="135"/>
      <c r="G23" s="94" t="s">
        <v>52</v>
      </c>
      <c r="H23" s="88" t="s">
        <v>195</v>
      </c>
      <c r="I23" s="27" t="str">
        <f>Saraksti!$H$164</f>
        <v>-</v>
      </c>
      <c r="J23" s="10" t="str">
        <f>IFERROR(I23*Saraksti!$L$164,"")</f>
        <v/>
      </c>
      <c r="K23" s="94" t="s">
        <v>52</v>
      </c>
      <c r="L23" s="88" t="s">
        <v>195</v>
      </c>
      <c r="M23" s="27" t="str">
        <f>Saraksti!$I$164</f>
        <v>-</v>
      </c>
      <c r="N23" s="10" t="str">
        <f>IFERROR(M23*Saraksti!$L$164,"")</f>
        <v/>
      </c>
      <c r="O23" s="94" t="s">
        <v>52</v>
      </c>
      <c r="P23" s="88" t="s">
        <v>195</v>
      </c>
      <c r="Q23" s="27" t="str">
        <f>Saraksti!$J$164</f>
        <v>-</v>
      </c>
      <c r="R23" s="10" t="str">
        <f>IFERROR(Q23*Saraksti!$L$164,"")</f>
        <v/>
      </c>
      <c r="S23" s="94" t="s">
        <v>52</v>
      </c>
      <c r="T23" s="88" t="s">
        <v>195</v>
      </c>
      <c r="U23" s="27" t="str">
        <f>Saraksti!$K$164</f>
        <v>-</v>
      </c>
      <c r="V23" s="10" t="str">
        <f>IFERROR(U23*Saraksti!$L$164,"")</f>
        <v/>
      </c>
    </row>
    <row r="24" spans="1:22" ht="51.75" customHeight="1" x14ac:dyDescent="0.35">
      <c r="A24" s="131"/>
      <c r="B24" s="83">
        <v>13</v>
      </c>
      <c r="C24" s="136" t="s">
        <v>35</v>
      </c>
      <c r="D24" s="134"/>
      <c r="E24" s="134"/>
      <c r="F24" s="135"/>
      <c r="G24" s="94" t="s">
        <v>52</v>
      </c>
      <c r="H24" s="88" t="s">
        <v>63</v>
      </c>
      <c r="I24" s="27" t="str">
        <f>Saraksti!$H$168</f>
        <v>-</v>
      </c>
      <c r="J24" s="10" t="str">
        <f>IFERROR(I24*Saraksti!$L$168,"")</f>
        <v/>
      </c>
      <c r="K24" s="94" t="s">
        <v>52</v>
      </c>
      <c r="L24" s="88" t="s">
        <v>63</v>
      </c>
      <c r="M24" s="27" t="str">
        <f>Saraksti!$I$168</f>
        <v>-</v>
      </c>
      <c r="N24" s="10" t="str">
        <f>IFERROR(M24*Saraksti!$L$168,"")</f>
        <v/>
      </c>
      <c r="O24" s="94" t="s">
        <v>52</v>
      </c>
      <c r="P24" s="88" t="s">
        <v>63</v>
      </c>
      <c r="Q24" s="27" t="str">
        <f>Saraksti!$J$168</f>
        <v>-</v>
      </c>
      <c r="R24" s="10" t="str">
        <f>IFERROR(Q24*Saraksti!$L$168,"")</f>
        <v/>
      </c>
      <c r="S24" s="94" t="s">
        <v>52</v>
      </c>
      <c r="T24" s="88" t="s">
        <v>63</v>
      </c>
      <c r="U24" s="27" t="str">
        <f>Saraksti!$K$168</f>
        <v>-</v>
      </c>
      <c r="V24" s="10" t="str">
        <f>IFERROR(U24*Saraksti!$L$168,"")</f>
        <v/>
      </c>
    </row>
    <row r="25" spans="1:22" ht="48" customHeight="1" x14ac:dyDescent="0.35">
      <c r="A25" s="131"/>
      <c r="B25" s="83">
        <v>14</v>
      </c>
      <c r="C25" s="136" t="s">
        <v>38</v>
      </c>
      <c r="D25" s="134"/>
      <c r="E25" s="134"/>
      <c r="F25" s="135"/>
      <c r="G25" s="95" t="s">
        <v>52</v>
      </c>
      <c r="H25" s="88" t="s">
        <v>56</v>
      </c>
      <c r="I25" s="27" t="str">
        <f>Saraksti!$H$172</f>
        <v>-</v>
      </c>
      <c r="J25" s="10" t="str">
        <f>IFERROR(I25*Saraksti!$L$172,"")</f>
        <v/>
      </c>
      <c r="K25" s="95" t="s">
        <v>52</v>
      </c>
      <c r="L25" s="88" t="s">
        <v>56</v>
      </c>
      <c r="M25" s="27" t="str">
        <f>Saraksti!$I$172</f>
        <v>-</v>
      </c>
      <c r="N25" s="10" t="str">
        <f>IFERROR(M25*Saraksti!$L$172,"")</f>
        <v/>
      </c>
      <c r="O25" s="95" t="s">
        <v>52</v>
      </c>
      <c r="P25" s="88" t="s">
        <v>56</v>
      </c>
      <c r="Q25" s="27" t="str">
        <f>Saraksti!$J$172</f>
        <v>-</v>
      </c>
      <c r="R25" s="10" t="str">
        <f>IFERROR(Q25*Saraksti!$L$172,"")</f>
        <v/>
      </c>
      <c r="S25" s="95" t="s">
        <v>52</v>
      </c>
      <c r="T25" s="88" t="s">
        <v>56</v>
      </c>
      <c r="U25" s="27" t="str">
        <f>Saraksti!$K$172</f>
        <v>-</v>
      </c>
      <c r="V25" s="10" t="str">
        <f>IFERROR(U25*Saraksti!$L$172,"")</f>
        <v/>
      </c>
    </row>
    <row r="26" spans="1:22" ht="40.5" customHeight="1" x14ac:dyDescent="0.35">
      <c r="A26" s="132"/>
      <c r="B26" s="83">
        <v>15</v>
      </c>
      <c r="C26" s="134" t="s">
        <v>204</v>
      </c>
      <c r="D26" s="134"/>
      <c r="E26" s="134"/>
      <c r="F26" s="135"/>
      <c r="G26" s="92" t="s">
        <v>52</v>
      </c>
      <c r="H26" s="88" t="s">
        <v>196</v>
      </c>
      <c r="I26" s="27" t="str">
        <f>Saraksti!$H$179</f>
        <v>-</v>
      </c>
      <c r="J26" s="10" t="str">
        <f>IFERROR(I26*Saraksti!$L$179,"")</f>
        <v/>
      </c>
      <c r="K26" s="92" t="s">
        <v>52</v>
      </c>
      <c r="L26" s="88" t="s">
        <v>196</v>
      </c>
      <c r="M26" s="27" t="str">
        <f>Saraksti!$I$179</f>
        <v>-</v>
      </c>
      <c r="N26" s="10" t="str">
        <f>IFERROR(M26*Saraksti!$L$179,"")</f>
        <v/>
      </c>
      <c r="O26" s="92" t="s">
        <v>52</v>
      </c>
      <c r="P26" s="88" t="s">
        <v>196</v>
      </c>
      <c r="Q26" s="27" t="str">
        <f>Saraksti!$J$179</f>
        <v>-</v>
      </c>
      <c r="R26" s="10" t="str">
        <f>IFERROR(Q26*Saraksti!$L$179,"")</f>
        <v/>
      </c>
      <c r="S26" s="92" t="s">
        <v>52</v>
      </c>
      <c r="T26" s="88" t="s">
        <v>196</v>
      </c>
      <c r="U26" s="27" t="str">
        <f>Saraksti!$K$179</f>
        <v>-</v>
      </c>
      <c r="V26" s="10" t="str">
        <f>IFERROR(U26*Saraksti!$L$179,"")</f>
        <v/>
      </c>
    </row>
    <row r="27" spans="1:22" x14ac:dyDescent="0.35">
      <c r="H27"/>
      <c r="J27" s="28">
        <f>IF(J8="",SUM(J15:J26),SUM(J15:J26)+J8)</f>
        <v>0</v>
      </c>
      <c r="N27" s="28">
        <f>IF(N8="",SUM(N15:N26),SUM(N15:N26)+N8)</f>
        <v>0</v>
      </c>
      <c r="R27" s="28">
        <f>IF(R8="",SUM(R15:R26),SUM(R15:R26)+R8)</f>
        <v>0</v>
      </c>
      <c r="V27" s="28">
        <f>IF(V8="",SUM(V15:V26),SUM(V15:V26)+V8)</f>
        <v>0</v>
      </c>
    </row>
    <row r="28" spans="1:22" x14ac:dyDescent="0.35">
      <c r="H28"/>
      <c r="O28" s="60"/>
    </row>
    <row r="29" spans="1:22" x14ac:dyDescent="0.35">
      <c r="B29" s="164" t="s">
        <v>214</v>
      </c>
      <c r="C29" s="165"/>
      <c r="D29" s="165"/>
      <c r="E29" s="165"/>
      <c r="F29" s="165"/>
      <c r="G29" s="165"/>
      <c r="H29" s="166"/>
    </row>
    <row r="30" spans="1:22" x14ac:dyDescent="0.35">
      <c r="B30" s="167">
        <v>1</v>
      </c>
      <c r="C30" s="168"/>
      <c r="D30" s="168"/>
      <c r="E30" s="168"/>
      <c r="F30" s="168"/>
      <c r="G30" s="168"/>
      <c r="H30" s="168"/>
    </row>
    <row r="31" spans="1:22" x14ac:dyDescent="0.35">
      <c r="B31" s="167">
        <v>2</v>
      </c>
      <c r="C31" s="168"/>
      <c r="D31" s="168"/>
      <c r="E31" s="168"/>
      <c r="F31" s="168"/>
      <c r="G31" s="168"/>
      <c r="H31" s="168"/>
    </row>
    <row r="32" spans="1:22" x14ac:dyDescent="0.35">
      <c r="B32" s="167">
        <v>3</v>
      </c>
      <c r="C32" s="168"/>
      <c r="D32" s="168"/>
      <c r="E32" s="168"/>
      <c r="F32" s="168"/>
      <c r="G32" s="168"/>
      <c r="H32" s="168"/>
    </row>
    <row r="33" spans="2:8" x14ac:dyDescent="0.35">
      <c r="B33" s="167">
        <v>4</v>
      </c>
      <c r="C33" s="168"/>
      <c r="D33" s="168"/>
      <c r="E33" s="168"/>
      <c r="F33" s="168"/>
      <c r="G33" s="168"/>
      <c r="H33" s="168"/>
    </row>
    <row r="34" spans="2:8" x14ac:dyDescent="0.35">
      <c r="B34" s="167">
        <v>5</v>
      </c>
      <c r="C34" s="168"/>
      <c r="D34" s="168"/>
      <c r="E34" s="168"/>
      <c r="F34" s="168"/>
      <c r="G34" s="168"/>
      <c r="H34" s="168"/>
    </row>
    <row r="35" spans="2:8" x14ac:dyDescent="0.35">
      <c r="B35" s="167">
        <v>6</v>
      </c>
      <c r="C35" s="168"/>
      <c r="D35" s="168"/>
      <c r="E35" s="168"/>
      <c r="F35" s="168"/>
      <c r="G35" s="168"/>
      <c r="H35" s="168"/>
    </row>
    <row r="36" spans="2:8" x14ac:dyDescent="0.35">
      <c r="B36" s="167">
        <v>7</v>
      </c>
      <c r="C36" s="168"/>
      <c r="D36" s="168"/>
      <c r="E36" s="168"/>
      <c r="F36" s="168"/>
      <c r="G36" s="168"/>
      <c r="H36" s="168"/>
    </row>
    <row r="37" spans="2:8" x14ac:dyDescent="0.35">
      <c r="B37" s="167">
        <v>8</v>
      </c>
      <c r="C37" s="168"/>
      <c r="D37" s="168"/>
      <c r="E37" s="168"/>
      <c r="F37" s="168"/>
      <c r="G37" s="168"/>
      <c r="H37" s="168"/>
    </row>
    <row r="38" spans="2:8" x14ac:dyDescent="0.35">
      <c r="B38" s="167">
        <v>9</v>
      </c>
      <c r="C38" s="168"/>
      <c r="D38" s="168"/>
      <c r="E38" s="168"/>
      <c r="F38" s="168"/>
      <c r="G38" s="168"/>
      <c r="H38" s="168"/>
    </row>
    <row r="39" spans="2:8" x14ac:dyDescent="0.35">
      <c r="B39" s="167">
        <v>10</v>
      </c>
      <c r="C39" s="168"/>
      <c r="D39" s="168"/>
      <c r="E39" s="168"/>
      <c r="F39" s="168"/>
      <c r="G39" s="168"/>
      <c r="H39" s="168"/>
    </row>
    <row r="40" spans="2:8" x14ac:dyDescent="0.35">
      <c r="H40"/>
    </row>
    <row r="41" spans="2:8" x14ac:dyDescent="0.35">
      <c r="H41"/>
    </row>
    <row r="42" spans="2:8" x14ac:dyDescent="0.35">
      <c r="H42"/>
    </row>
    <row r="43" spans="2:8" x14ac:dyDescent="0.35">
      <c r="H43"/>
    </row>
    <row r="44" spans="2:8" x14ac:dyDescent="0.35">
      <c r="H44"/>
    </row>
    <row r="45" spans="2:8" x14ac:dyDescent="0.35">
      <c r="H45"/>
    </row>
    <row r="46" spans="2:8" x14ac:dyDescent="0.35">
      <c r="H46"/>
    </row>
    <row r="47" spans="2:8" x14ac:dyDescent="0.35">
      <c r="H47"/>
    </row>
    <row r="48" spans="2:8" x14ac:dyDescent="0.35">
      <c r="H48"/>
    </row>
    <row r="49" spans="8:8" x14ac:dyDescent="0.35">
      <c r="H49"/>
    </row>
    <row r="50" spans="8:8" x14ac:dyDescent="0.35">
      <c r="H50"/>
    </row>
    <row r="51" spans="8:8" x14ac:dyDescent="0.35">
      <c r="H51"/>
    </row>
    <row r="52" spans="8:8" x14ac:dyDescent="0.35">
      <c r="H52"/>
    </row>
    <row r="53" spans="8:8" x14ac:dyDescent="0.35">
      <c r="H53"/>
    </row>
    <row r="54" spans="8:8" x14ac:dyDescent="0.35">
      <c r="H54"/>
    </row>
    <row r="55" spans="8:8" x14ac:dyDescent="0.35">
      <c r="H55"/>
    </row>
    <row r="56" spans="8:8" x14ac:dyDescent="0.35">
      <c r="H56"/>
    </row>
    <row r="57" spans="8:8" x14ac:dyDescent="0.35">
      <c r="H57"/>
    </row>
    <row r="58" spans="8:8" x14ac:dyDescent="0.35">
      <c r="H58"/>
    </row>
    <row r="59" spans="8:8" x14ac:dyDescent="0.35">
      <c r="H59"/>
    </row>
    <row r="60" spans="8:8" x14ac:dyDescent="0.35">
      <c r="H60"/>
    </row>
    <row r="61" spans="8:8" x14ac:dyDescent="0.35">
      <c r="H61"/>
    </row>
    <row r="62" spans="8:8" x14ac:dyDescent="0.35">
      <c r="H62"/>
    </row>
    <row r="63" spans="8:8" x14ac:dyDescent="0.35">
      <c r="H63"/>
    </row>
    <row r="64" spans="8:8" x14ac:dyDescent="0.35">
      <c r="H64"/>
    </row>
    <row r="65" spans="8:8" x14ac:dyDescent="0.35">
      <c r="H65"/>
    </row>
    <row r="66" spans="8:8" x14ac:dyDescent="0.35">
      <c r="H66"/>
    </row>
    <row r="67" spans="8:8" x14ac:dyDescent="0.35">
      <c r="H67"/>
    </row>
    <row r="68" spans="8:8" x14ac:dyDescent="0.35">
      <c r="H68"/>
    </row>
    <row r="69" spans="8:8" x14ac:dyDescent="0.35">
      <c r="H69"/>
    </row>
    <row r="70" spans="8:8" x14ac:dyDescent="0.35">
      <c r="H70"/>
    </row>
    <row r="71" spans="8:8" x14ac:dyDescent="0.35">
      <c r="H71"/>
    </row>
    <row r="72" spans="8:8" x14ac:dyDescent="0.35">
      <c r="H72"/>
    </row>
    <row r="73" spans="8:8" x14ac:dyDescent="0.35">
      <c r="H73"/>
    </row>
    <row r="74" spans="8:8" x14ac:dyDescent="0.35">
      <c r="H74"/>
    </row>
    <row r="75" spans="8:8" x14ac:dyDescent="0.35">
      <c r="H75"/>
    </row>
    <row r="76" spans="8:8" x14ac:dyDescent="0.35">
      <c r="H76"/>
    </row>
    <row r="77" spans="8:8" x14ac:dyDescent="0.35">
      <c r="H77"/>
    </row>
    <row r="78" spans="8:8" x14ac:dyDescent="0.35">
      <c r="H78"/>
    </row>
    <row r="79" spans="8:8" x14ac:dyDescent="0.35">
      <c r="H79"/>
    </row>
    <row r="80" spans="8:8" x14ac:dyDescent="0.35">
      <c r="H80"/>
    </row>
    <row r="81" spans="8:8" x14ac:dyDescent="0.35">
      <c r="H81"/>
    </row>
    <row r="82" spans="8:8" x14ac:dyDescent="0.35">
      <c r="H82"/>
    </row>
    <row r="83" spans="8:8" x14ac:dyDescent="0.35">
      <c r="H83"/>
    </row>
    <row r="84" spans="8:8" x14ac:dyDescent="0.35">
      <c r="H84"/>
    </row>
    <row r="85" spans="8:8" x14ac:dyDescent="0.35">
      <c r="H85"/>
    </row>
    <row r="86" spans="8:8" x14ac:dyDescent="0.35">
      <c r="H86"/>
    </row>
    <row r="87" spans="8:8" x14ac:dyDescent="0.35">
      <c r="H87"/>
    </row>
    <row r="88" spans="8:8" x14ac:dyDescent="0.35">
      <c r="H88"/>
    </row>
    <row r="89" spans="8:8" x14ac:dyDescent="0.35">
      <c r="H89"/>
    </row>
    <row r="90" spans="8:8" x14ac:dyDescent="0.35">
      <c r="H90"/>
    </row>
    <row r="91" spans="8:8" x14ac:dyDescent="0.35">
      <c r="H91"/>
    </row>
    <row r="92" spans="8:8" x14ac:dyDescent="0.35">
      <c r="H92"/>
    </row>
    <row r="93" spans="8:8" x14ac:dyDescent="0.35">
      <c r="H93"/>
    </row>
    <row r="94" spans="8:8" x14ac:dyDescent="0.35">
      <c r="H94"/>
    </row>
    <row r="95" spans="8:8" x14ac:dyDescent="0.35">
      <c r="H95"/>
    </row>
    <row r="96" spans="8:8" x14ac:dyDescent="0.35">
      <c r="H96"/>
    </row>
    <row r="97" spans="8:8" x14ac:dyDescent="0.35">
      <c r="H97"/>
    </row>
    <row r="98" spans="8:8" x14ac:dyDescent="0.35">
      <c r="H98"/>
    </row>
  </sheetData>
  <sheetProtection algorithmName="SHA-512" hashValue="i8/78YFN6vU4flhMa03s3Feq51ACxq0kYUhAOa2pYtUdQr32HYHGXoutWd2T3lTadjK8gbzpUk6AohvFAiPFiw==" saltValue="7cxR05IG4iTvJ8cZE3eliQ==" spinCount="100000" sheet="1" objects="1" scenarios="1"/>
  <mergeCells count="38">
    <mergeCell ref="E2:G2"/>
    <mergeCell ref="E3:G3"/>
    <mergeCell ref="E4:G4"/>
    <mergeCell ref="B6:F6"/>
    <mergeCell ref="A7:A13"/>
    <mergeCell ref="C7:F7"/>
    <mergeCell ref="C8:F8"/>
    <mergeCell ref="B9:B13"/>
    <mergeCell ref="C9:F13"/>
    <mergeCell ref="A15:A26"/>
    <mergeCell ref="C15:F15"/>
    <mergeCell ref="C16:F16"/>
    <mergeCell ref="C17:F17"/>
    <mergeCell ref="C18:F18"/>
    <mergeCell ref="C25:F25"/>
    <mergeCell ref="C26:F26"/>
    <mergeCell ref="C19:F19"/>
    <mergeCell ref="C20:F20"/>
    <mergeCell ref="C21:F21"/>
    <mergeCell ref="C22:F22"/>
    <mergeCell ref="C23:F23"/>
    <mergeCell ref="C24:F24"/>
    <mergeCell ref="H9:H13"/>
    <mergeCell ref="L9:L13"/>
    <mergeCell ref="P9:P13"/>
    <mergeCell ref="T9:T13"/>
    <mergeCell ref="B14:F14"/>
    <mergeCell ref="B29:H29"/>
    <mergeCell ref="C30:H30"/>
    <mergeCell ref="C31:H31"/>
    <mergeCell ref="C32:H32"/>
    <mergeCell ref="C33:H33"/>
    <mergeCell ref="C39:H39"/>
    <mergeCell ref="C34:H34"/>
    <mergeCell ref="C35:H35"/>
    <mergeCell ref="C36:H36"/>
    <mergeCell ref="C37:H37"/>
    <mergeCell ref="C38:H38"/>
  </mergeCells>
  <dataValidations count="1">
    <dataValidation type="list" allowBlank="1" showInputMessage="1" showErrorMessage="1" sqref="K15 G15 O15 S15" xr:uid="{2FC3D1EF-5E8F-47BC-B84C-4441BA262960}">
      <formula1>$B$122:$B$126</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5">
        <x14:dataValidation type="list" allowBlank="1" showInputMessage="1" promptTitle="Select/Define measure/action" xr:uid="{72397A77-1261-410E-9B02-19A03FFAF228}">
          <x14:formula1>
            <xm:f>Pasakumi!$A$25:$A$34</xm:f>
          </x14:formula1>
          <xm:sqref>S7 G7 K7 O7</xm:sqref>
        </x14:dataValidation>
        <x14:dataValidation type="list" allowBlank="1" showInputMessage="1" showErrorMessage="1" xr:uid="{D6F49C4F-452E-46C7-90C4-35A52C8243FD}">
          <x14:formula1>
            <xm:f>Saraksti!$B$130:$B$132</xm:f>
          </x14:formula1>
          <xm:sqref>G16 K16 O16 S16</xm:sqref>
        </x14:dataValidation>
        <x14:dataValidation type="list" allowBlank="1" showInputMessage="1" showErrorMessage="1" xr:uid="{E3ACA011-0121-4B6B-B131-067BC55D7898}">
          <x14:formula1>
            <xm:f>Saraksti!$B$134:$B$136</xm:f>
          </x14:formula1>
          <xm:sqref>G17 K17 O17 S17</xm:sqref>
        </x14:dataValidation>
        <x14:dataValidation type="list" allowBlank="1" showInputMessage="1" showErrorMessage="1" promptTitle="Yes/No" xr:uid="{18344EC8-78C7-4A5F-872C-38E9775DDD5A}">
          <x14:formula1>
            <xm:f>Saraksti!$B$138:$B$140</xm:f>
          </x14:formula1>
          <xm:sqref>G18 K18 O18 S18</xm:sqref>
        </x14:dataValidation>
        <x14:dataValidation type="list" allowBlank="1" showInputMessage="1" showErrorMessage="1" promptTitle="Yes/No" xr:uid="{F0D01461-0EBD-4F81-8EB1-3C556CB977F3}">
          <x14:formula1>
            <xm:f>Saraksti!$B$142:$B$145</xm:f>
          </x14:formula1>
          <xm:sqref>G19 K19 O19 S19</xm:sqref>
        </x14:dataValidation>
        <x14:dataValidation type="list" allowBlank="1" showInputMessage="1" showErrorMessage="1" promptTitle="Yes/No" xr:uid="{8DDE877A-2F7B-446E-84BE-DE322E0E6896}">
          <x14:formula1>
            <xm:f>Saraksti!$B$147:$B$151</xm:f>
          </x14:formula1>
          <xm:sqref>G20 K20 O20 S20</xm:sqref>
        </x14:dataValidation>
        <x14:dataValidation type="list" allowBlank="1" showInputMessage="1" showErrorMessage="1" promptTitle="Yes/No" xr:uid="{9182A957-74D2-4D44-8571-92BDF2DBCFE1}">
          <x14:formula1>
            <xm:f>Saraksti!$B$153:$B$155</xm:f>
          </x14:formula1>
          <xm:sqref>G21 K21 O21 S21</xm:sqref>
        </x14:dataValidation>
        <x14:dataValidation type="list" allowBlank="1" showInputMessage="1" showErrorMessage="1" promptTitle="Yes/No" xr:uid="{7A1C2FC0-666F-4CDA-A28B-944E4BD25AF1}">
          <x14:formula1>
            <xm:f>Saraksti!$B$157:$B$161</xm:f>
          </x14:formula1>
          <xm:sqref>G22 K22 O22 S22</xm:sqref>
        </x14:dataValidation>
        <x14:dataValidation type="list" allowBlank="1" showInputMessage="1" showErrorMessage="1" promptTitle="Yes/No" xr:uid="{7A1AFB6C-DC00-4D00-9C26-A8BFC2968EB4}">
          <x14:formula1>
            <xm:f>Saraksti!$B$163:$B$165</xm:f>
          </x14:formula1>
          <xm:sqref>G23 K23 O23 S23</xm:sqref>
        </x14:dataValidation>
        <x14:dataValidation type="list" allowBlank="1" showInputMessage="1" showErrorMessage="1" promptTitle="Yes/No" xr:uid="{D3804761-6C34-4158-AB79-F68F0C436BED}">
          <x14:formula1>
            <xm:f>Saraksti!$B$167:$B$169</xm:f>
          </x14:formula1>
          <xm:sqref>G24 K24 O24 S24</xm:sqref>
        </x14:dataValidation>
        <x14:dataValidation type="list" allowBlank="1" showInputMessage="1" showErrorMessage="1" promptTitle="Yes/No" xr:uid="{821D3D2B-F789-490E-BA9C-261243186B77}">
          <x14:formula1>
            <xm:f>Saraksti!$B$178:$B$180</xm:f>
          </x14:formula1>
          <xm:sqref>G26 K26 O26 S26</xm:sqref>
        </x14:dataValidation>
        <x14:dataValidation type="list" allowBlank="1" showInputMessage="1" showErrorMessage="1" promptTitle="Yes/No" xr:uid="{6F004169-327B-4913-9035-6B048982D094}">
          <x14:formula1>
            <xm:f>Saraksti!$B$171:$B$176</xm:f>
          </x14:formula1>
          <xm:sqref>G25 K25 O25 S25</xm:sqref>
        </x14:dataValidation>
        <x14:dataValidation type="list" allowBlank="1" showInputMessage="1" showErrorMessage="1" xr:uid="{5FD824D8-0654-4B1C-9904-EBDA0AB69B1C}">
          <x14:formula1>
            <xm:f>Saraksti!$N$12:$N$26</xm:f>
          </x14:formula1>
          <xm:sqref>G12:G13 S12:S13 O12:O13 K12:K13</xm:sqref>
        </x14:dataValidation>
        <x14:dataValidation type="list" allowBlank="1" showInputMessage="1" showErrorMessage="1" promptTitle="Yes/No" xr:uid="{4ABFD441-BC6F-44A3-9BA0-F8C8EB2DC5AE}">
          <x14:formula1>
            <xm:f>Saraksti!$N$12:$N$26</xm:f>
          </x14:formula1>
          <xm:sqref>G9:G11 S9:S11 O9:O11 K9:K11</xm:sqref>
        </x14:dataValidation>
        <x14:dataValidation type="list" allowBlank="1" showInputMessage="1" showErrorMessage="1" xr:uid="{90093AC1-DFA1-46BB-94F7-D92487FAD028}">
          <x14:formula1>
            <xm:f>Saraksti!$N$125:$N$130</xm:f>
          </x14:formula1>
          <xm:sqref>G8 K8 O8 S8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A11D6-AB26-4D11-95F2-6E53A237F114}">
  <dimension ref="A1:V98"/>
  <sheetViews>
    <sheetView topLeftCell="A17" zoomScale="85" zoomScaleNormal="85" workbookViewId="0">
      <selection activeCell="B32" sqref="B32:L32"/>
    </sheetView>
  </sheetViews>
  <sheetFormatPr defaultColWidth="8.81640625" defaultRowHeight="14.5" x14ac:dyDescent="0.35"/>
  <cols>
    <col min="1" max="1" width="3.26953125" customWidth="1"/>
    <col min="2" max="2" width="4.54296875" customWidth="1"/>
    <col min="6" max="6" width="15.453125" customWidth="1"/>
    <col min="7" max="7" width="33.81640625" customWidth="1"/>
    <col min="8" max="8" width="31.453125" style="2" customWidth="1"/>
    <col min="9" max="9" width="6" style="2" customWidth="1"/>
    <col min="10" max="10" width="7.81640625" style="2" bestFit="1" customWidth="1"/>
    <col min="11" max="11" width="32" customWidth="1"/>
    <col min="12" max="12" width="32.453125" customWidth="1"/>
    <col min="13" max="13" width="5.1796875" style="2" bestFit="1" customWidth="1"/>
    <col min="14" max="14" width="8.7265625" style="2" customWidth="1"/>
    <col min="15" max="16" width="32.26953125" customWidth="1"/>
    <col min="17" max="17" width="5.81640625" style="2" customWidth="1"/>
    <col min="18" max="18" width="6.26953125" style="2" customWidth="1"/>
    <col min="19" max="19" width="29.54296875" customWidth="1"/>
    <col min="20" max="20" width="35" customWidth="1"/>
    <col min="21" max="21" width="5.81640625" style="2" customWidth="1"/>
    <col min="22" max="22" width="6.26953125" style="2" customWidth="1"/>
  </cols>
  <sheetData>
    <row r="1" spans="1:22" ht="18.5" x14ac:dyDescent="0.45">
      <c r="A1" s="6"/>
      <c r="B1" s="6"/>
    </row>
    <row r="2" spans="1:22" ht="18.5" x14ac:dyDescent="0.45">
      <c r="A2" s="6"/>
      <c r="B2" s="6"/>
      <c r="C2" s="54"/>
      <c r="D2" s="6" t="s">
        <v>44</v>
      </c>
      <c r="E2" s="137"/>
      <c r="F2" s="138"/>
      <c r="G2" s="139"/>
      <c r="H2"/>
    </row>
    <row r="3" spans="1:22" ht="18.5" x14ac:dyDescent="0.45">
      <c r="A3" s="6"/>
      <c r="B3" s="6"/>
      <c r="C3" s="6"/>
      <c r="D3" s="6" t="s">
        <v>45</v>
      </c>
      <c r="E3" s="140"/>
      <c r="F3" s="141"/>
      <c r="G3" s="142"/>
    </row>
    <row r="4" spans="1:22" ht="18.5" x14ac:dyDescent="0.45">
      <c r="D4" s="6" t="s">
        <v>46</v>
      </c>
      <c r="E4" s="140"/>
      <c r="F4" s="141"/>
      <c r="G4" s="142"/>
      <c r="H4"/>
      <c r="K4" s="2"/>
      <c r="L4" s="2"/>
      <c r="O4" s="2"/>
      <c r="P4" s="2"/>
      <c r="S4" s="2"/>
      <c r="T4" s="2"/>
    </row>
    <row r="5" spans="1:22" x14ac:dyDescent="0.35">
      <c r="H5"/>
      <c r="L5" s="2"/>
      <c r="P5" s="2"/>
      <c r="T5" s="2"/>
    </row>
    <row r="6" spans="1:22" ht="18.5" x14ac:dyDescent="0.45">
      <c r="A6" s="5" t="s">
        <v>47</v>
      </c>
      <c r="B6" s="156" t="s">
        <v>2</v>
      </c>
      <c r="C6" s="157"/>
      <c r="D6" s="157"/>
      <c r="E6" s="157"/>
      <c r="F6" s="157"/>
      <c r="G6" s="64" t="s">
        <v>118</v>
      </c>
      <c r="H6" s="35" t="s">
        <v>189</v>
      </c>
      <c r="I6" s="33" t="s">
        <v>48</v>
      </c>
      <c r="J6" s="34" t="s">
        <v>49</v>
      </c>
      <c r="K6" s="64" t="s">
        <v>119</v>
      </c>
      <c r="L6" s="35" t="s">
        <v>189</v>
      </c>
      <c r="M6" s="33" t="s">
        <v>48</v>
      </c>
      <c r="N6" s="34" t="s">
        <v>49</v>
      </c>
      <c r="O6" s="64" t="s">
        <v>120</v>
      </c>
      <c r="P6" s="35" t="s">
        <v>189</v>
      </c>
      <c r="Q6" s="33" t="s">
        <v>48</v>
      </c>
      <c r="R6" s="34" t="s">
        <v>49</v>
      </c>
      <c r="S6" s="64" t="s">
        <v>121</v>
      </c>
      <c r="T6" s="35" t="s">
        <v>189</v>
      </c>
      <c r="U6" s="33" t="s">
        <v>48</v>
      </c>
      <c r="V6" s="34" t="s">
        <v>49</v>
      </c>
    </row>
    <row r="7" spans="1:22" ht="45" customHeight="1" x14ac:dyDescent="0.35">
      <c r="A7" s="143"/>
      <c r="B7" s="83">
        <v>1</v>
      </c>
      <c r="C7" s="146" t="s">
        <v>148</v>
      </c>
      <c r="D7" s="146"/>
      <c r="E7" s="146"/>
      <c r="F7" s="146"/>
      <c r="G7" s="90"/>
      <c r="H7" s="87" t="s">
        <v>123</v>
      </c>
      <c r="I7" s="79"/>
      <c r="J7" s="80"/>
      <c r="K7" s="90"/>
      <c r="L7" s="87" t="s">
        <v>123</v>
      </c>
      <c r="M7" s="79"/>
      <c r="N7" s="80"/>
      <c r="O7" s="90"/>
      <c r="P7" s="87" t="s">
        <v>123</v>
      </c>
      <c r="Q7" s="79"/>
      <c r="R7" s="80"/>
      <c r="S7" s="90"/>
      <c r="T7" s="87" t="s">
        <v>123</v>
      </c>
      <c r="U7" s="79"/>
      <c r="V7" s="80"/>
    </row>
    <row r="8" spans="1:22" ht="30" customHeight="1" x14ac:dyDescent="0.35">
      <c r="A8" s="144"/>
      <c r="B8" s="82">
        <v>2</v>
      </c>
      <c r="C8" s="136" t="s">
        <v>8</v>
      </c>
      <c r="D8" s="134"/>
      <c r="E8" s="134"/>
      <c r="F8" s="135"/>
      <c r="G8" s="91" t="s">
        <v>52</v>
      </c>
      <c r="H8" s="88" t="s">
        <v>51</v>
      </c>
      <c r="I8" s="27" t="str">
        <f>Saraksti!$T$185</f>
        <v>-</v>
      </c>
      <c r="J8" s="28" t="str">
        <f>IFERROR(I8*Saraksti!$X$185,"")</f>
        <v/>
      </c>
      <c r="K8" s="91" t="s">
        <v>52</v>
      </c>
      <c r="L8" s="88" t="s">
        <v>51</v>
      </c>
      <c r="M8" s="27" t="str">
        <f>Saraksti!$U$185</f>
        <v>-</v>
      </c>
      <c r="N8" s="28" t="str">
        <f>IFERROR(M8*Saraksti!$X$185,"")</f>
        <v/>
      </c>
      <c r="O8" s="91" t="s">
        <v>52</v>
      </c>
      <c r="P8" s="88" t="s">
        <v>51</v>
      </c>
      <c r="Q8" s="27" t="str">
        <f>Saraksti!$V$185</f>
        <v>-</v>
      </c>
      <c r="R8" s="28" t="str">
        <f>IFERROR(Q8*Saraksti!$X$185,"")</f>
        <v/>
      </c>
      <c r="S8" s="91" t="s">
        <v>52</v>
      </c>
      <c r="T8" s="88" t="s">
        <v>51</v>
      </c>
      <c r="U8" s="27" t="str">
        <f>Saraksti!$W$185</f>
        <v>-</v>
      </c>
      <c r="V8" s="28" t="str">
        <f>IFERROR(U8*Saraksti!$X$185,"")</f>
        <v/>
      </c>
    </row>
    <row r="9" spans="1:22" ht="15" customHeight="1" x14ac:dyDescent="0.35">
      <c r="A9" s="144"/>
      <c r="B9" s="147">
        <v>3</v>
      </c>
      <c r="C9" s="150" t="s">
        <v>149</v>
      </c>
      <c r="D9" s="150"/>
      <c r="E9" s="150"/>
      <c r="F9" s="150"/>
      <c r="G9" s="92" t="s">
        <v>52</v>
      </c>
      <c r="H9" s="153" t="s">
        <v>197</v>
      </c>
      <c r="I9" s="73"/>
      <c r="J9" s="74"/>
      <c r="K9" s="92" t="s">
        <v>52</v>
      </c>
      <c r="L9" s="153" t="s">
        <v>197</v>
      </c>
      <c r="M9" s="73"/>
      <c r="N9" s="74"/>
      <c r="O9" s="92" t="s">
        <v>52</v>
      </c>
      <c r="P9" s="153" t="s">
        <v>197</v>
      </c>
      <c r="Q9" s="73"/>
      <c r="R9" s="74"/>
      <c r="S9" s="92" t="s">
        <v>52</v>
      </c>
      <c r="T9" s="153" t="s">
        <v>197</v>
      </c>
      <c r="U9" s="73"/>
      <c r="V9" s="74"/>
    </row>
    <row r="10" spans="1:22" ht="15" customHeight="1" x14ac:dyDescent="0.35">
      <c r="A10" s="144"/>
      <c r="B10" s="148"/>
      <c r="C10" s="151"/>
      <c r="D10" s="151"/>
      <c r="E10" s="151"/>
      <c r="F10" s="151"/>
      <c r="G10" s="92" t="s">
        <v>52</v>
      </c>
      <c r="H10" s="154"/>
      <c r="I10" s="75"/>
      <c r="J10" s="76"/>
      <c r="K10" s="92" t="s">
        <v>52</v>
      </c>
      <c r="L10" s="154"/>
      <c r="M10" s="75"/>
      <c r="N10" s="76"/>
      <c r="O10" s="92" t="s">
        <v>52</v>
      </c>
      <c r="P10" s="154"/>
      <c r="Q10" s="75"/>
      <c r="R10" s="76"/>
      <c r="S10" s="92" t="s">
        <v>52</v>
      </c>
      <c r="T10" s="154"/>
      <c r="U10" s="75"/>
      <c r="V10" s="76"/>
    </row>
    <row r="11" spans="1:22" ht="15" customHeight="1" x14ac:dyDescent="0.35">
      <c r="A11" s="144"/>
      <c r="B11" s="148"/>
      <c r="C11" s="151"/>
      <c r="D11" s="151"/>
      <c r="E11" s="151"/>
      <c r="F11" s="151"/>
      <c r="G11" s="92" t="s">
        <v>52</v>
      </c>
      <c r="H11" s="154"/>
      <c r="I11" s="75"/>
      <c r="J11" s="76"/>
      <c r="K11" s="92" t="s">
        <v>52</v>
      </c>
      <c r="L11" s="154"/>
      <c r="M11" s="75"/>
      <c r="N11" s="76"/>
      <c r="O11" s="92" t="s">
        <v>52</v>
      </c>
      <c r="P11" s="154"/>
      <c r="Q11" s="75"/>
      <c r="R11" s="76"/>
      <c r="S11" s="92" t="s">
        <v>52</v>
      </c>
      <c r="T11" s="154"/>
      <c r="U11" s="75"/>
      <c r="V11" s="76"/>
    </row>
    <row r="12" spans="1:22" ht="15" customHeight="1" x14ac:dyDescent="0.35">
      <c r="A12" s="144"/>
      <c r="B12" s="148"/>
      <c r="C12" s="151"/>
      <c r="D12" s="151"/>
      <c r="E12" s="151"/>
      <c r="F12" s="151"/>
      <c r="G12" s="92" t="s">
        <v>52</v>
      </c>
      <c r="H12" s="154"/>
      <c r="I12" s="75"/>
      <c r="J12" s="76"/>
      <c r="K12" s="92" t="s">
        <v>52</v>
      </c>
      <c r="L12" s="154"/>
      <c r="M12" s="75"/>
      <c r="N12" s="76"/>
      <c r="O12" s="92" t="s">
        <v>52</v>
      </c>
      <c r="P12" s="154"/>
      <c r="Q12" s="75"/>
      <c r="R12" s="76"/>
      <c r="S12" s="92" t="s">
        <v>52</v>
      </c>
      <c r="T12" s="154"/>
      <c r="U12" s="75"/>
      <c r="V12" s="76"/>
    </row>
    <row r="13" spans="1:22" ht="15" customHeight="1" x14ac:dyDescent="0.35">
      <c r="A13" s="145"/>
      <c r="B13" s="149"/>
      <c r="C13" s="152"/>
      <c r="D13" s="152"/>
      <c r="E13" s="152"/>
      <c r="F13" s="152"/>
      <c r="G13" s="92" t="s">
        <v>52</v>
      </c>
      <c r="H13" s="155"/>
      <c r="I13" s="77"/>
      <c r="J13" s="78"/>
      <c r="K13" s="92" t="s">
        <v>52</v>
      </c>
      <c r="L13" s="155"/>
      <c r="M13" s="77"/>
      <c r="N13" s="78"/>
      <c r="O13" s="92" t="s">
        <v>52</v>
      </c>
      <c r="P13" s="155"/>
      <c r="Q13" s="77"/>
      <c r="R13" s="78"/>
      <c r="S13" s="92" t="s">
        <v>52</v>
      </c>
      <c r="T13" s="155"/>
      <c r="U13" s="77"/>
      <c r="V13" s="78"/>
    </row>
    <row r="14" spans="1:22" ht="18" customHeight="1" x14ac:dyDescent="0.45">
      <c r="A14" s="5" t="s">
        <v>54</v>
      </c>
      <c r="B14" s="156" t="s">
        <v>144</v>
      </c>
      <c r="C14" s="157"/>
      <c r="D14" s="157"/>
      <c r="E14" s="157"/>
      <c r="F14" s="157"/>
      <c r="G14" s="32"/>
      <c r="H14" s="32"/>
      <c r="I14" s="29"/>
      <c r="J14" s="30"/>
      <c r="K14" s="36"/>
      <c r="L14" s="32"/>
      <c r="M14" s="29"/>
      <c r="N14" s="30"/>
      <c r="O14" s="36"/>
      <c r="P14" s="32"/>
      <c r="Q14" s="61"/>
      <c r="R14" s="61"/>
      <c r="S14" s="36"/>
      <c r="T14" s="32"/>
      <c r="U14" s="61"/>
      <c r="V14" s="63"/>
    </row>
    <row r="15" spans="1:22" ht="39.75" customHeight="1" x14ac:dyDescent="0.35">
      <c r="A15" s="130"/>
      <c r="B15" s="82">
        <v>4</v>
      </c>
      <c r="C15" s="129" t="s">
        <v>11</v>
      </c>
      <c r="D15" s="129"/>
      <c r="E15" s="129"/>
      <c r="F15" s="129"/>
      <c r="G15" s="91" t="s">
        <v>52</v>
      </c>
      <c r="H15" s="88" t="s">
        <v>198</v>
      </c>
      <c r="I15" s="26" t="str">
        <f>Saraksti!$H$185</f>
        <v>-</v>
      </c>
      <c r="J15" s="10" t="str">
        <f>IFERROR(I15*Saraksti!$L$185,"")</f>
        <v/>
      </c>
      <c r="K15" s="91" t="s">
        <v>52</v>
      </c>
      <c r="L15" s="88" t="s">
        <v>198</v>
      </c>
      <c r="M15" s="26" t="str">
        <f>Saraksti!$I$185</f>
        <v>-</v>
      </c>
      <c r="N15" s="10" t="str">
        <f>IFERROR(M15*Saraksti!$L$185,"")</f>
        <v/>
      </c>
      <c r="O15" s="91" t="s">
        <v>52</v>
      </c>
      <c r="P15" s="88" t="s">
        <v>198</v>
      </c>
      <c r="Q15" s="26" t="str">
        <f>Saraksti!$J$185</f>
        <v>-</v>
      </c>
      <c r="R15" s="10" t="str">
        <f>IFERROR(Q15*Saraksti!$L$185,"")</f>
        <v/>
      </c>
      <c r="S15" s="91" t="s">
        <v>52</v>
      </c>
      <c r="T15" s="88" t="s">
        <v>198</v>
      </c>
      <c r="U15" s="26" t="str">
        <f>Saraksti!$K$185</f>
        <v>-</v>
      </c>
      <c r="V15" s="10" t="str">
        <f>IFERROR(U15*Saraksti!$L$185,"")</f>
        <v/>
      </c>
    </row>
    <row r="16" spans="1:22" ht="50.25" customHeight="1" x14ac:dyDescent="0.35">
      <c r="A16" s="131"/>
      <c r="B16" s="83">
        <v>5</v>
      </c>
      <c r="C16" s="129" t="s">
        <v>14</v>
      </c>
      <c r="D16" s="129"/>
      <c r="E16" s="129"/>
      <c r="F16" s="129"/>
      <c r="G16" s="93" t="s">
        <v>52</v>
      </c>
      <c r="H16" s="89" t="s">
        <v>192</v>
      </c>
      <c r="I16" s="31" t="str">
        <f>Saraksti!$H$191</f>
        <v>-</v>
      </c>
      <c r="J16" s="10" t="str">
        <f>IFERROR(I16*Saraksti!$L$191,"")</f>
        <v/>
      </c>
      <c r="K16" s="93" t="s">
        <v>52</v>
      </c>
      <c r="L16" s="89" t="s">
        <v>192</v>
      </c>
      <c r="M16" s="31" t="str">
        <f>Saraksti!$I$191</f>
        <v>-</v>
      </c>
      <c r="N16" s="10" t="str">
        <f>IFERROR(M16*Saraksti!$L$191,"")</f>
        <v/>
      </c>
      <c r="O16" s="93" t="s">
        <v>52</v>
      </c>
      <c r="P16" s="89" t="s">
        <v>192</v>
      </c>
      <c r="Q16" s="31" t="str">
        <f>Saraksti!$J$191</f>
        <v>-</v>
      </c>
      <c r="R16" s="10" t="str">
        <f>IFERROR(Q16*Saraksti!$L$191,"")</f>
        <v/>
      </c>
      <c r="S16" s="93" t="s">
        <v>52</v>
      </c>
      <c r="T16" s="89" t="s">
        <v>192</v>
      </c>
      <c r="U16" s="31" t="str">
        <f>Saraksti!$K$191</f>
        <v>-</v>
      </c>
      <c r="V16" s="10" t="str">
        <f>IFERROR(U16*Saraksti!$L$191,"")</f>
        <v/>
      </c>
    </row>
    <row r="17" spans="1:22" ht="48" customHeight="1" x14ac:dyDescent="0.35">
      <c r="A17" s="131"/>
      <c r="B17" s="83">
        <v>6</v>
      </c>
      <c r="C17" s="133" t="s">
        <v>17</v>
      </c>
      <c r="D17" s="133"/>
      <c r="E17" s="133"/>
      <c r="F17" s="133"/>
      <c r="G17" s="94" t="s">
        <v>52</v>
      </c>
      <c r="H17" s="89" t="s">
        <v>192</v>
      </c>
      <c r="I17" s="31" t="str">
        <f>Saraksti!$H$195</f>
        <v>-</v>
      </c>
      <c r="J17" s="10" t="str">
        <f>IFERROR(I17*Saraksti!$L$195,"")</f>
        <v/>
      </c>
      <c r="K17" s="94" t="s">
        <v>52</v>
      </c>
      <c r="L17" s="89" t="s">
        <v>192</v>
      </c>
      <c r="M17" s="31" t="str">
        <f>Saraksti!$I$195</f>
        <v>-</v>
      </c>
      <c r="N17" s="10" t="str">
        <f>IFERROR(M17*Saraksti!$L$195,"")</f>
        <v/>
      </c>
      <c r="O17" s="94" t="s">
        <v>52</v>
      </c>
      <c r="P17" s="89" t="s">
        <v>192</v>
      </c>
      <c r="Q17" s="31" t="str">
        <f>Saraksti!$J$195</f>
        <v>-</v>
      </c>
      <c r="R17" s="10" t="str">
        <f>IFERROR(Q17*Saraksti!$L$195,"")</f>
        <v/>
      </c>
      <c r="S17" s="94" t="s">
        <v>52</v>
      </c>
      <c r="T17" s="89" t="s">
        <v>192</v>
      </c>
      <c r="U17" s="31" t="str">
        <f>Saraksti!$K$195</f>
        <v>-</v>
      </c>
      <c r="V17" s="10" t="str">
        <f>IFERROR(U17*Saraksti!$L$195,"")</f>
        <v/>
      </c>
    </row>
    <row r="18" spans="1:22" ht="35.5" customHeight="1" x14ac:dyDescent="0.35">
      <c r="A18" s="131"/>
      <c r="B18" s="83">
        <v>7</v>
      </c>
      <c r="C18" s="136" t="s">
        <v>19</v>
      </c>
      <c r="D18" s="134"/>
      <c r="E18" s="134"/>
      <c r="F18" s="135"/>
      <c r="G18" s="94" t="s">
        <v>52</v>
      </c>
      <c r="H18" s="89" t="s">
        <v>193</v>
      </c>
      <c r="I18" s="62" t="str">
        <f>Saraksti!$H$199</f>
        <v>-</v>
      </c>
      <c r="J18" s="10" t="str">
        <f>IFERROR(I18*Saraksti!$L$199,"")</f>
        <v/>
      </c>
      <c r="K18" s="94" t="s">
        <v>52</v>
      </c>
      <c r="L18" s="89" t="s">
        <v>193</v>
      </c>
      <c r="M18" s="31" t="str">
        <f>Saraksti!$I$199</f>
        <v>-</v>
      </c>
      <c r="N18" s="10" t="str">
        <f>IFERROR(M18*Saraksti!$L$199,"")</f>
        <v/>
      </c>
      <c r="O18" s="94" t="s">
        <v>52</v>
      </c>
      <c r="P18" s="89" t="s">
        <v>193</v>
      </c>
      <c r="Q18" s="31" t="str">
        <f>Saraksti!$J$199</f>
        <v>-</v>
      </c>
      <c r="R18" s="10" t="str">
        <f>IFERROR(Q18*Saraksti!$L$199,"")</f>
        <v/>
      </c>
      <c r="S18" s="94" t="s">
        <v>52</v>
      </c>
      <c r="T18" s="89" t="s">
        <v>193</v>
      </c>
      <c r="U18" s="31" t="str">
        <f>Saraksti!$K$199</f>
        <v>-</v>
      </c>
      <c r="V18" s="10" t="str">
        <f>IFERROR(U18*Saraksti!$L$199,"")</f>
        <v/>
      </c>
    </row>
    <row r="19" spans="1:22" ht="45" customHeight="1" x14ac:dyDescent="0.35">
      <c r="A19" s="131"/>
      <c r="B19" s="83">
        <v>8</v>
      </c>
      <c r="C19" s="133" t="s">
        <v>22</v>
      </c>
      <c r="D19" s="133"/>
      <c r="E19" s="133"/>
      <c r="F19" s="133"/>
      <c r="G19" s="94" t="s">
        <v>52</v>
      </c>
      <c r="H19" s="88" t="s">
        <v>194</v>
      </c>
      <c r="I19" s="27" t="str">
        <f>Saraksti!$H$203</f>
        <v>-</v>
      </c>
      <c r="J19" s="10" t="str">
        <f>IFERROR(I19*Saraksti!$L$203,"")</f>
        <v/>
      </c>
      <c r="K19" s="94" t="s">
        <v>52</v>
      </c>
      <c r="L19" s="88" t="s">
        <v>194</v>
      </c>
      <c r="M19" s="27" t="str">
        <f>Saraksti!$I$203</f>
        <v>-</v>
      </c>
      <c r="N19" s="10" t="str">
        <f>IFERROR(M19*Saraksti!$L$203,"")</f>
        <v/>
      </c>
      <c r="O19" s="94" t="s">
        <v>52</v>
      </c>
      <c r="P19" s="88" t="s">
        <v>194</v>
      </c>
      <c r="Q19" s="27" t="str">
        <f>Saraksti!$J$203</f>
        <v>-</v>
      </c>
      <c r="R19" s="10" t="str">
        <f>IFERROR(Q19*Saraksti!$L$203,"")</f>
        <v/>
      </c>
      <c r="S19" s="94" t="s">
        <v>52</v>
      </c>
      <c r="T19" s="88" t="s">
        <v>194</v>
      </c>
      <c r="U19" s="27" t="str">
        <f>Saraksti!$K$203</f>
        <v>-</v>
      </c>
      <c r="V19" s="10" t="str">
        <f>IFERROR(U19*Saraksti!$L$203,"")</f>
        <v/>
      </c>
    </row>
    <row r="20" spans="1:22" ht="34.5" customHeight="1" x14ac:dyDescent="0.35">
      <c r="A20" s="131"/>
      <c r="B20" s="83">
        <v>9</v>
      </c>
      <c r="C20" s="136" t="s">
        <v>24</v>
      </c>
      <c r="D20" s="134"/>
      <c r="E20" s="134"/>
      <c r="F20" s="135"/>
      <c r="G20" s="94" t="s">
        <v>52</v>
      </c>
      <c r="H20" s="88" t="s">
        <v>59</v>
      </c>
      <c r="I20" s="27" t="str">
        <f>Saraksti!$H$208</f>
        <v>-</v>
      </c>
      <c r="J20" s="10" t="str">
        <f>IFERROR(I20*Saraksti!$L$208,"")</f>
        <v/>
      </c>
      <c r="K20" s="94" t="s">
        <v>52</v>
      </c>
      <c r="L20" s="88" t="s">
        <v>59</v>
      </c>
      <c r="M20" s="27" t="str">
        <f>Saraksti!$I$208</f>
        <v>-</v>
      </c>
      <c r="N20" s="10" t="str">
        <f>IFERROR(M20*Saraksti!$L$208,"")</f>
        <v/>
      </c>
      <c r="O20" s="94" t="s">
        <v>52</v>
      </c>
      <c r="P20" s="88" t="s">
        <v>59</v>
      </c>
      <c r="Q20" s="27" t="str">
        <f>Saraksti!$J$208</f>
        <v>-</v>
      </c>
      <c r="R20" s="10" t="str">
        <f>IFERROR(Q20*Saraksti!$L$208,"")</f>
        <v/>
      </c>
      <c r="S20" s="94" t="s">
        <v>52</v>
      </c>
      <c r="T20" s="88" t="s">
        <v>59</v>
      </c>
      <c r="U20" s="27" t="str">
        <f>Saraksti!$K$208</f>
        <v>-</v>
      </c>
      <c r="V20" s="10" t="str">
        <f>IFERROR(U20*Saraksti!$L$208,"")</f>
        <v/>
      </c>
    </row>
    <row r="21" spans="1:22" ht="51.75" customHeight="1" x14ac:dyDescent="0.35">
      <c r="A21" s="131"/>
      <c r="B21" s="83">
        <v>10</v>
      </c>
      <c r="C21" s="136" t="s">
        <v>27</v>
      </c>
      <c r="D21" s="134"/>
      <c r="E21" s="134"/>
      <c r="F21" s="135"/>
      <c r="G21" s="94" t="s">
        <v>52</v>
      </c>
      <c r="H21" s="89" t="s">
        <v>203</v>
      </c>
      <c r="I21" s="31" t="str">
        <f>Saraksti!$H$214</f>
        <v>-</v>
      </c>
      <c r="J21" s="10" t="str">
        <f>IFERROR(I21*Saraksti!$L$214,"")</f>
        <v/>
      </c>
      <c r="K21" s="94" t="s">
        <v>52</v>
      </c>
      <c r="L21" s="89" t="s">
        <v>203</v>
      </c>
      <c r="M21" s="31" t="str">
        <f>Saraksti!$I$214</f>
        <v>-</v>
      </c>
      <c r="N21" s="10" t="str">
        <f>IFERROR(M21*Saraksti!$L$214,"")</f>
        <v/>
      </c>
      <c r="O21" s="94" t="s">
        <v>52</v>
      </c>
      <c r="P21" s="89" t="s">
        <v>203</v>
      </c>
      <c r="Q21" s="31" t="str">
        <f>Saraksti!$J$214</f>
        <v>-</v>
      </c>
      <c r="R21" s="10" t="str">
        <f>IFERROR(Q21*Saraksti!$L$214,"")</f>
        <v/>
      </c>
      <c r="S21" s="94" t="s">
        <v>52</v>
      </c>
      <c r="T21" s="89" t="s">
        <v>203</v>
      </c>
      <c r="U21" s="31" t="str">
        <f>Saraksti!$K$214</f>
        <v>-</v>
      </c>
      <c r="V21" s="10" t="str">
        <f>IFERROR(U21*Saraksti!$L$214,"")</f>
        <v/>
      </c>
    </row>
    <row r="22" spans="1:22" ht="28.5" customHeight="1" x14ac:dyDescent="0.35">
      <c r="A22" s="131"/>
      <c r="B22" s="83">
        <v>11</v>
      </c>
      <c r="C22" s="134" t="s">
        <v>145</v>
      </c>
      <c r="D22" s="134"/>
      <c r="E22" s="134"/>
      <c r="F22" s="135"/>
      <c r="G22" s="94" t="s">
        <v>52</v>
      </c>
      <c r="H22" s="88" t="s">
        <v>59</v>
      </c>
      <c r="I22" s="27" t="str">
        <f>Saraksti!$H$218</f>
        <v>-</v>
      </c>
      <c r="J22" s="10" t="str">
        <f>IFERROR(I22*Saraksti!$L$218,"")</f>
        <v/>
      </c>
      <c r="K22" s="94" t="s">
        <v>52</v>
      </c>
      <c r="L22" s="88" t="s">
        <v>59</v>
      </c>
      <c r="M22" s="27" t="str">
        <f>Saraksti!$I$218</f>
        <v>-</v>
      </c>
      <c r="N22" s="10" t="str">
        <f>IFERROR(M22*Saraksti!$L$218,"")</f>
        <v/>
      </c>
      <c r="O22" s="94" t="s">
        <v>52</v>
      </c>
      <c r="P22" s="88" t="s">
        <v>59</v>
      </c>
      <c r="Q22" s="27" t="str">
        <f>Saraksti!$J$218</f>
        <v>-</v>
      </c>
      <c r="R22" s="10" t="str">
        <f>IFERROR(Q22*Saraksti!$L$218,"")</f>
        <v/>
      </c>
      <c r="S22" s="94" t="s">
        <v>52</v>
      </c>
      <c r="T22" s="88" t="s">
        <v>59</v>
      </c>
      <c r="U22" s="27" t="str">
        <f>Saraksti!$K$218</f>
        <v>-</v>
      </c>
      <c r="V22" s="10" t="str">
        <f>IFERROR(U22*Saraksti!$L$218,"")</f>
        <v/>
      </c>
    </row>
    <row r="23" spans="1:22" ht="35.5" customHeight="1" x14ac:dyDescent="0.35">
      <c r="A23" s="131"/>
      <c r="B23" s="83">
        <v>12</v>
      </c>
      <c r="C23" s="134" t="s">
        <v>32</v>
      </c>
      <c r="D23" s="134"/>
      <c r="E23" s="134"/>
      <c r="F23" s="135"/>
      <c r="G23" s="94" t="s">
        <v>52</v>
      </c>
      <c r="H23" s="88" t="s">
        <v>195</v>
      </c>
      <c r="I23" s="27" t="str">
        <f>Saraksti!$H$224</f>
        <v>-</v>
      </c>
      <c r="J23" s="10" t="str">
        <f>IFERROR(I23*Saraksti!$L$224,"")</f>
        <v/>
      </c>
      <c r="K23" s="94" t="s">
        <v>52</v>
      </c>
      <c r="L23" s="88" t="s">
        <v>195</v>
      </c>
      <c r="M23" s="27" t="str">
        <f>Saraksti!$I$224</f>
        <v>-</v>
      </c>
      <c r="N23" s="10" t="str">
        <f>IFERROR(M23*Saraksti!$L$224,"")</f>
        <v/>
      </c>
      <c r="O23" s="94" t="s">
        <v>52</v>
      </c>
      <c r="P23" s="88" t="s">
        <v>195</v>
      </c>
      <c r="Q23" s="27" t="str">
        <f>Saraksti!$J$224</f>
        <v>-</v>
      </c>
      <c r="R23" s="10" t="str">
        <f>IFERROR(Q23*Saraksti!$L$224,"")</f>
        <v/>
      </c>
      <c r="S23" s="94" t="s">
        <v>52</v>
      </c>
      <c r="T23" s="88" t="s">
        <v>195</v>
      </c>
      <c r="U23" s="27" t="str">
        <f>Saraksti!$K$224</f>
        <v>-</v>
      </c>
      <c r="V23" s="10" t="str">
        <f>IFERROR(U23*Saraksti!$L$224,"")</f>
        <v/>
      </c>
    </row>
    <row r="24" spans="1:22" ht="43.5" customHeight="1" x14ac:dyDescent="0.35">
      <c r="A24" s="131"/>
      <c r="B24" s="83">
        <v>13</v>
      </c>
      <c r="C24" s="136" t="s">
        <v>35</v>
      </c>
      <c r="D24" s="134"/>
      <c r="E24" s="134"/>
      <c r="F24" s="135"/>
      <c r="G24" s="94" t="s">
        <v>52</v>
      </c>
      <c r="H24" s="88" t="s">
        <v>63</v>
      </c>
      <c r="I24" s="27" t="str">
        <f>Saraksti!$H$228</f>
        <v>-</v>
      </c>
      <c r="J24" s="10" t="str">
        <f>IFERROR(I24*Saraksti!$L$228,"")</f>
        <v/>
      </c>
      <c r="K24" s="94" t="s">
        <v>52</v>
      </c>
      <c r="L24" s="88" t="s">
        <v>63</v>
      </c>
      <c r="M24" s="27" t="str">
        <f>Saraksti!$I$228</f>
        <v>-</v>
      </c>
      <c r="N24" s="10" t="str">
        <f>IFERROR(M24*Saraksti!$L$228,"")</f>
        <v/>
      </c>
      <c r="O24" s="94" t="s">
        <v>52</v>
      </c>
      <c r="P24" s="88" t="s">
        <v>63</v>
      </c>
      <c r="Q24" s="27" t="str">
        <f>Saraksti!$J$228</f>
        <v>-</v>
      </c>
      <c r="R24" s="10" t="str">
        <f>IFERROR(Q24*Saraksti!$L$228,"")</f>
        <v/>
      </c>
      <c r="S24" s="94" t="s">
        <v>52</v>
      </c>
      <c r="T24" s="88" t="s">
        <v>63</v>
      </c>
      <c r="U24" s="27" t="str">
        <f>Saraksti!$K$228</f>
        <v>-</v>
      </c>
      <c r="V24" s="10" t="str">
        <f>IFERROR(U24*Saraksti!$L$228,"")</f>
        <v/>
      </c>
    </row>
    <row r="25" spans="1:22" ht="30" customHeight="1" x14ac:dyDescent="0.35">
      <c r="A25" s="131"/>
      <c r="B25" s="83">
        <v>14</v>
      </c>
      <c r="C25" s="136" t="s">
        <v>38</v>
      </c>
      <c r="D25" s="134"/>
      <c r="E25" s="134"/>
      <c r="F25" s="135"/>
      <c r="G25" s="95" t="s">
        <v>52</v>
      </c>
      <c r="H25" s="88" t="s">
        <v>56</v>
      </c>
      <c r="I25" s="27" t="str">
        <f>Saraksti!$H$232</f>
        <v>-</v>
      </c>
      <c r="J25" s="10" t="str">
        <f>IFERROR(I25*Saraksti!$L$232,"")</f>
        <v/>
      </c>
      <c r="K25" s="95" t="s">
        <v>52</v>
      </c>
      <c r="L25" s="88" t="s">
        <v>56</v>
      </c>
      <c r="M25" s="27" t="str">
        <f>Saraksti!$I$232</f>
        <v>-</v>
      </c>
      <c r="N25" s="10" t="str">
        <f>IFERROR(M25*Saraksti!$L$232,"")</f>
        <v/>
      </c>
      <c r="O25" s="95" t="s">
        <v>52</v>
      </c>
      <c r="P25" s="88" t="s">
        <v>56</v>
      </c>
      <c r="Q25" s="27" t="str">
        <f>Saraksti!$J$232</f>
        <v>-</v>
      </c>
      <c r="R25" s="10" t="str">
        <f>IFERROR(Q25*Saraksti!$L$232,"")</f>
        <v/>
      </c>
      <c r="S25" s="95" t="s">
        <v>52</v>
      </c>
      <c r="T25" s="88" t="s">
        <v>56</v>
      </c>
      <c r="U25" s="27" t="str">
        <f>Saraksti!$K$232</f>
        <v>-</v>
      </c>
      <c r="V25" s="10" t="str">
        <f>IFERROR(U25*Saraksti!$L$232,"")</f>
        <v/>
      </c>
    </row>
    <row r="26" spans="1:22" ht="40.5" customHeight="1" x14ac:dyDescent="0.35">
      <c r="A26" s="132"/>
      <c r="B26" s="83">
        <v>15</v>
      </c>
      <c r="C26" s="134" t="s">
        <v>204</v>
      </c>
      <c r="D26" s="134"/>
      <c r="E26" s="134"/>
      <c r="F26" s="135"/>
      <c r="G26" s="92" t="s">
        <v>52</v>
      </c>
      <c r="H26" s="88" t="s">
        <v>196</v>
      </c>
      <c r="I26" s="27" t="str">
        <f>Saraksti!$H$239</f>
        <v>-</v>
      </c>
      <c r="J26" s="10" t="str">
        <f>IFERROR(I26*Saraksti!$L$239,"")</f>
        <v/>
      </c>
      <c r="K26" s="92" t="s">
        <v>52</v>
      </c>
      <c r="L26" s="88" t="s">
        <v>196</v>
      </c>
      <c r="M26" s="27" t="str">
        <f>Saraksti!$I$239</f>
        <v>-</v>
      </c>
      <c r="N26" s="10" t="str">
        <f>IFERROR(M26*Saraksti!$L$239,"")</f>
        <v/>
      </c>
      <c r="O26" s="92" t="s">
        <v>52</v>
      </c>
      <c r="P26" s="88" t="s">
        <v>196</v>
      </c>
      <c r="Q26" s="27" t="str">
        <f>Saraksti!$J$239</f>
        <v>-</v>
      </c>
      <c r="R26" s="10" t="str">
        <f>IFERROR(Q26*Saraksti!$L$239,"")</f>
        <v/>
      </c>
      <c r="S26" s="92" t="s">
        <v>52</v>
      </c>
      <c r="T26" s="88" t="s">
        <v>196</v>
      </c>
      <c r="U26" s="27" t="str">
        <f>Saraksti!$K$239</f>
        <v>-</v>
      </c>
      <c r="V26" s="10" t="str">
        <f>IFERROR(U26*Saraksti!$L$239,"")</f>
        <v/>
      </c>
    </row>
    <row r="27" spans="1:22" x14ac:dyDescent="0.35">
      <c r="H27"/>
      <c r="J27" s="28">
        <f>IF(J8="",SUM(J15:J26),SUM(J15:J26)+J8)</f>
        <v>0</v>
      </c>
      <c r="N27" s="28">
        <f>IF(N8="",SUM(N15:N26),SUM(N15:N26)+N8)</f>
        <v>0</v>
      </c>
      <c r="R27" s="28">
        <f>IF(R8="",SUM(R15:R26),SUM(R15:R26)+R8)</f>
        <v>0</v>
      </c>
      <c r="V27" s="28">
        <f>IF(V8="",SUM(V15:V26),SUM(V15:V26)+V8)</f>
        <v>0</v>
      </c>
    </row>
    <row r="28" spans="1:22" x14ac:dyDescent="0.35">
      <c r="H28"/>
      <c r="O28" s="60"/>
    </row>
    <row r="29" spans="1:22" x14ac:dyDescent="0.35">
      <c r="B29" s="164" t="s">
        <v>214</v>
      </c>
      <c r="C29" s="165"/>
      <c r="D29" s="165"/>
      <c r="E29" s="165"/>
      <c r="F29" s="165"/>
      <c r="G29" s="165"/>
      <c r="H29" s="166"/>
    </row>
    <row r="30" spans="1:22" x14ac:dyDescent="0.35">
      <c r="B30" s="167">
        <v>1</v>
      </c>
      <c r="C30" s="168"/>
      <c r="D30" s="168"/>
      <c r="E30" s="168"/>
      <c r="F30" s="168"/>
      <c r="G30" s="168"/>
      <c r="H30" s="168"/>
    </row>
    <row r="31" spans="1:22" x14ac:dyDescent="0.35">
      <c r="B31" s="167">
        <v>2</v>
      </c>
      <c r="C31" s="168"/>
      <c r="D31" s="168"/>
      <c r="E31" s="168"/>
      <c r="F31" s="168"/>
      <c r="G31" s="168"/>
      <c r="H31" s="168"/>
    </row>
    <row r="32" spans="1:22" x14ac:dyDescent="0.35">
      <c r="B32" s="167">
        <v>3</v>
      </c>
      <c r="C32" s="168"/>
      <c r="D32" s="168"/>
      <c r="E32" s="168"/>
      <c r="F32" s="168"/>
      <c r="G32" s="168"/>
      <c r="H32" s="168"/>
    </row>
    <row r="33" spans="2:8" x14ac:dyDescent="0.35">
      <c r="B33" s="167">
        <v>4</v>
      </c>
      <c r="C33" s="168"/>
      <c r="D33" s="168"/>
      <c r="E33" s="168"/>
      <c r="F33" s="168"/>
      <c r="G33" s="168"/>
      <c r="H33" s="168"/>
    </row>
    <row r="34" spans="2:8" x14ac:dyDescent="0.35">
      <c r="B34" s="167">
        <v>5</v>
      </c>
      <c r="C34" s="168"/>
      <c r="D34" s="168"/>
      <c r="E34" s="168"/>
      <c r="F34" s="168"/>
      <c r="G34" s="168"/>
      <c r="H34" s="168"/>
    </row>
    <row r="35" spans="2:8" x14ac:dyDescent="0.35">
      <c r="B35" s="167">
        <v>6</v>
      </c>
      <c r="C35" s="168"/>
      <c r="D35" s="168"/>
      <c r="E35" s="168"/>
      <c r="F35" s="168"/>
      <c r="G35" s="168"/>
      <c r="H35" s="168"/>
    </row>
    <row r="36" spans="2:8" x14ac:dyDescent="0.35">
      <c r="B36" s="167">
        <v>7</v>
      </c>
      <c r="C36" s="168"/>
      <c r="D36" s="168"/>
      <c r="E36" s="168"/>
      <c r="F36" s="168"/>
      <c r="G36" s="168"/>
      <c r="H36" s="168"/>
    </row>
    <row r="37" spans="2:8" x14ac:dyDescent="0.35">
      <c r="B37" s="167">
        <v>8</v>
      </c>
      <c r="C37" s="168"/>
      <c r="D37" s="168"/>
      <c r="E37" s="168"/>
      <c r="F37" s="168"/>
      <c r="G37" s="168"/>
      <c r="H37" s="168"/>
    </row>
    <row r="38" spans="2:8" x14ac:dyDescent="0.35">
      <c r="B38" s="167">
        <v>9</v>
      </c>
      <c r="C38" s="168"/>
      <c r="D38" s="168"/>
      <c r="E38" s="168"/>
      <c r="F38" s="168"/>
      <c r="G38" s="168"/>
      <c r="H38" s="168"/>
    </row>
    <row r="39" spans="2:8" x14ac:dyDescent="0.35">
      <c r="B39" s="167">
        <v>10</v>
      </c>
      <c r="C39" s="168"/>
      <c r="D39" s="168"/>
      <c r="E39" s="168"/>
      <c r="F39" s="168"/>
      <c r="G39" s="168"/>
      <c r="H39" s="168"/>
    </row>
    <row r="40" spans="2:8" x14ac:dyDescent="0.35">
      <c r="H40"/>
    </row>
    <row r="41" spans="2:8" x14ac:dyDescent="0.35">
      <c r="H41"/>
    </row>
    <row r="42" spans="2:8" x14ac:dyDescent="0.35">
      <c r="H42"/>
    </row>
    <row r="43" spans="2:8" x14ac:dyDescent="0.35">
      <c r="H43"/>
    </row>
    <row r="44" spans="2:8" x14ac:dyDescent="0.35">
      <c r="H44"/>
    </row>
    <row r="45" spans="2:8" x14ac:dyDescent="0.35">
      <c r="H45"/>
    </row>
    <row r="46" spans="2:8" x14ac:dyDescent="0.35">
      <c r="H46"/>
    </row>
    <row r="47" spans="2:8" x14ac:dyDescent="0.35">
      <c r="H47"/>
    </row>
    <row r="48" spans="2:8" x14ac:dyDescent="0.35">
      <c r="H48"/>
    </row>
    <row r="49" spans="8:8" x14ac:dyDescent="0.35">
      <c r="H49"/>
    </row>
    <row r="50" spans="8:8" x14ac:dyDescent="0.35">
      <c r="H50"/>
    </row>
    <row r="51" spans="8:8" x14ac:dyDescent="0.35">
      <c r="H51"/>
    </row>
    <row r="52" spans="8:8" x14ac:dyDescent="0.35">
      <c r="H52"/>
    </row>
    <row r="53" spans="8:8" x14ac:dyDescent="0.35">
      <c r="H53"/>
    </row>
    <row r="54" spans="8:8" x14ac:dyDescent="0.35">
      <c r="H54"/>
    </row>
    <row r="55" spans="8:8" x14ac:dyDescent="0.35">
      <c r="H55"/>
    </row>
    <row r="56" spans="8:8" x14ac:dyDescent="0.35">
      <c r="H56"/>
    </row>
    <row r="57" spans="8:8" x14ac:dyDescent="0.35">
      <c r="H57"/>
    </row>
    <row r="58" spans="8:8" x14ac:dyDescent="0.35">
      <c r="H58"/>
    </row>
    <row r="59" spans="8:8" x14ac:dyDescent="0.35">
      <c r="H59"/>
    </row>
    <row r="60" spans="8:8" x14ac:dyDescent="0.35">
      <c r="H60"/>
    </row>
    <row r="61" spans="8:8" x14ac:dyDescent="0.35">
      <c r="H61"/>
    </row>
    <row r="62" spans="8:8" x14ac:dyDescent="0.35">
      <c r="H62"/>
    </row>
    <row r="63" spans="8:8" x14ac:dyDescent="0.35">
      <c r="H63"/>
    </row>
    <row r="64" spans="8:8" x14ac:dyDescent="0.35">
      <c r="H64"/>
    </row>
    <row r="65" spans="8:8" x14ac:dyDescent="0.35">
      <c r="H65"/>
    </row>
    <row r="66" spans="8:8" x14ac:dyDescent="0.35">
      <c r="H66"/>
    </row>
    <row r="67" spans="8:8" x14ac:dyDescent="0.35">
      <c r="H67"/>
    </row>
    <row r="68" spans="8:8" x14ac:dyDescent="0.35">
      <c r="H68"/>
    </row>
    <row r="69" spans="8:8" x14ac:dyDescent="0.35">
      <c r="H69"/>
    </row>
    <row r="70" spans="8:8" x14ac:dyDescent="0.35">
      <c r="H70"/>
    </row>
    <row r="71" spans="8:8" x14ac:dyDescent="0.35">
      <c r="H71"/>
    </row>
    <row r="72" spans="8:8" x14ac:dyDescent="0.35">
      <c r="H72"/>
    </row>
    <row r="73" spans="8:8" x14ac:dyDescent="0.35">
      <c r="H73"/>
    </row>
    <row r="74" spans="8:8" x14ac:dyDescent="0.35">
      <c r="H74"/>
    </row>
    <row r="75" spans="8:8" x14ac:dyDescent="0.35">
      <c r="H75"/>
    </row>
    <row r="76" spans="8:8" x14ac:dyDescent="0.35">
      <c r="H76"/>
    </row>
    <row r="77" spans="8:8" x14ac:dyDescent="0.35">
      <c r="H77"/>
    </row>
    <row r="78" spans="8:8" x14ac:dyDescent="0.35">
      <c r="H78"/>
    </row>
    <row r="79" spans="8:8" x14ac:dyDescent="0.35">
      <c r="H79"/>
    </row>
    <row r="80" spans="8:8" x14ac:dyDescent="0.35">
      <c r="H80"/>
    </row>
    <row r="81" spans="8:8" x14ac:dyDescent="0.35">
      <c r="H81"/>
    </row>
    <row r="82" spans="8:8" x14ac:dyDescent="0.35">
      <c r="H82"/>
    </row>
    <row r="83" spans="8:8" x14ac:dyDescent="0.35">
      <c r="H83"/>
    </row>
    <row r="84" spans="8:8" x14ac:dyDescent="0.35">
      <c r="H84"/>
    </row>
    <row r="85" spans="8:8" x14ac:dyDescent="0.35">
      <c r="H85"/>
    </row>
    <row r="86" spans="8:8" x14ac:dyDescent="0.35">
      <c r="H86"/>
    </row>
    <row r="87" spans="8:8" x14ac:dyDescent="0.35">
      <c r="H87"/>
    </row>
    <row r="88" spans="8:8" x14ac:dyDescent="0.35">
      <c r="H88"/>
    </row>
    <row r="89" spans="8:8" x14ac:dyDescent="0.35">
      <c r="H89"/>
    </row>
    <row r="90" spans="8:8" x14ac:dyDescent="0.35">
      <c r="H90"/>
    </row>
    <row r="91" spans="8:8" x14ac:dyDescent="0.35">
      <c r="H91"/>
    </row>
    <row r="92" spans="8:8" x14ac:dyDescent="0.35">
      <c r="H92"/>
    </row>
    <row r="93" spans="8:8" x14ac:dyDescent="0.35">
      <c r="H93"/>
    </row>
    <row r="94" spans="8:8" x14ac:dyDescent="0.35">
      <c r="H94"/>
    </row>
    <row r="95" spans="8:8" x14ac:dyDescent="0.35">
      <c r="H95"/>
    </row>
    <row r="96" spans="8:8" x14ac:dyDescent="0.35">
      <c r="H96"/>
    </row>
    <row r="97" spans="8:8" x14ac:dyDescent="0.35">
      <c r="H97"/>
    </row>
    <row r="98" spans="8:8" x14ac:dyDescent="0.35">
      <c r="H98"/>
    </row>
  </sheetData>
  <sheetProtection algorithmName="SHA-512" hashValue="Je4/efmKWSDTOyAKN5xVpnCMaS8GUjObS5woMtZ8o1F7Q7w3/+dKqsWYxED4/p1mr3xCnOtkXXkp2A7r1d8Ljw==" saltValue="mBp5cYTGSaH5nppVEDBjaw==" spinCount="100000" sheet="1" objects="1" scenarios="1"/>
  <mergeCells count="38">
    <mergeCell ref="L9:L13"/>
    <mergeCell ref="P9:P13"/>
    <mergeCell ref="T9:T13"/>
    <mergeCell ref="B14:F14"/>
    <mergeCell ref="A15:A26"/>
    <mergeCell ref="C15:F15"/>
    <mergeCell ref="C16:F16"/>
    <mergeCell ref="C17:F17"/>
    <mergeCell ref="C18:F18"/>
    <mergeCell ref="C25:F25"/>
    <mergeCell ref="C26:F26"/>
    <mergeCell ref="C19:F19"/>
    <mergeCell ref="C20:F20"/>
    <mergeCell ref="C21:F21"/>
    <mergeCell ref="C22:F22"/>
    <mergeCell ref="C23:F23"/>
    <mergeCell ref="C24:F24"/>
    <mergeCell ref="A7:A13"/>
    <mergeCell ref="C7:F7"/>
    <mergeCell ref="C8:F8"/>
    <mergeCell ref="B9:B13"/>
    <mergeCell ref="C9:F13"/>
    <mergeCell ref="C34:H34"/>
    <mergeCell ref="E2:G2"/>
    <mergeCell ref="E3:G3"/>
    <mergeCell ref="E4:G4"/>
    <mergeCell ref="B6:F6"/>
    <mergeCell ref="H9:H13"/>
    <mergeCell ref="C35:H35"/>
    <mergeCell ref="C36:H36"/>
    <mergeCell ref="C37:H37"/>
    <mergeCell ref="C38:H38"/>
    <mergeCell ref="C39:H39"/>
    <mergeCell ref="B29:H29"/>
    <mergeCell ref="C30:H30"/>
    <mergeCell ref="C31:H31"/>
    <mergeCell ref="C32:H32"/>
    <mergeCell ref="C33:H33"/>
  </mergeCells>
  <pageMargins left="0.7" right="0.7" top="0.75" bottom="0.75" header="0.3" footer="0.3"/>
  <drawing r:id="rId1"/>
  <extLst>
    <ext xmlns:x14="http://schemas.microsoft.com/office/spreadsheetml/2009/9/main" uri="{CCE6A557-97BC-4b89-ADB6-D9C93CAAB3DF}">
      <x14:dataValidations xmlns:xm="http://schemas.microsoft.com/office/excel/2006/main" count="16">
        <x14:dataValidation type="list" allowBlank="1" showInputMessage="1" promptTitle="Select/Define measure/action" xr:uid="{DE434115-7631-4304-AE29-694E10B2F321}">
          <x14:formula1>
            <xm:f>Pasakumi!$A$36:$A$44</xm:f>
          </x14:formula1>
          <xm:sqref>G7 K7 O7 S7</xm:sqref>
        </x14:dataValidation>
        <x14:dataValidation type="list" allowBlank="1" showInputMessage="1" showErrorMessage="1" xr:uid="{8690CAA2-6F30-44F4-AF58-845E451E54E2}">
          <x14:formula1>
            <xm:f>Saraksti!$B$184:$B$188</xm:f>
          </x14:formula1>
          <xm:sqref>G15 K15 O15 S15</xm:sqref>
        </x14:dataValidation>
        <x14:dataValidation type="list" allowBlank="1" showInputMessage="1" showErrorMessage="1" xr:uid="{4F17E6D3-174C-47B3-A6E1-562881AA0FDA}">
          <x14:formula1>
            <xm:f>Saraksti!$B$190:$B$192</xm:f>
          </x14:formula1>
          <xm:sqref>G16 K16 O16 S16</xm:sqref>
        </x14:dataValidation>
        <x14:dataValidation type="list" allowBlank="1" showInputMessage="1" showErrorMessage="1" xr:uid="{BF6BE69C-4AA2-494B-878F-4F56936C14BA}">
          <x14:formula1>
            <xm:f>Saraksti!$B$194:$B$196</xm:f>
          </x14:formula1>
          <xm:sqref>G17 K17 O17 S17</xm:sqref>
        </x14:dataValidation>
        <x14:dataValidation type="list" allowBlank="1" showInputMessage="1" showErrorMessage="1" promptTitle="Yes/No" xr:uid="{6B5D5F6A-5CD6-4BD5-9F58-B61ABAB743C6}">
          <x14:formula1>
            <xm:f>Saraksti!$B$198:$B$200</xm:f>
          </x14:formula1>
          <xm:sqref>G18 K18 O18 S18</xm:sqref>
        </x14:dataValidation>
        <x14:dataValidation type="list" allowBlank="1" showInputMessage="1" showErrorMessage="1" promptTitle="Yes/No" xr:uid="{8F00AE4B-1560-45DA-9B52-C957146DE43B}">
          <x14:formula1>
            <xm:f>Saraksti!$B$202:$B$205</xm:f>
          </x14:formula1>
          <xm:sqref>G19 K19 O19 S19</xm:sqref>
        </x14:dataValidation>
        <x14:dataValidation type="list" allowBlank="1" showInputMessage="1" showErrorMessage="1" promptTitle="Yes/No" xr:uid="{40D6B8C9-C112-44F7-8481-26B77B1324D6}">
          <x14:formula1>
            <xm:f>Saraksti!$B$207:$B$211</xm:f>
          </x14:formula1>
          <xm:sqref>G20 K20 O20 S20</xm:sqref>
        </x14:dataValidation>
        <x14:dataValidation type="list" allowBlank="1" showInputMessage="1" showErrorMessage="1" promptTitle="Yes/No" xr:uid="{9AE7A221-8B54-4A80-BE50-87357110DC7E}">
          <x14:formula1>
            <xm:f>Saraksti!$B$213:$B$215</xm:f>
          </x14:formula1>
          <xm:sqref>G21 K21 O21 S21</xm:sqref>
        </x14:dataValidation>
        <x14:dataValidation type="list" allowBlank="1" showInputMessage="1" showErrorMessage="1" promptTitle="Yes/No" xr:uid="{25E64F97-1CD0-4325-9DF6-A60AB0C79AC6}">
          <x14:formula1>
            <xm:f>Saraksti!$B$217:$B$221</xm:f>
          </x14:formula1>
          <xm:sqref>G22 K22 O22 S22</xm:sqref>
        </x14:dataValidation>
        <x14:dataValidation type="list" allowBlank="1" showInputMessage="1" showErrorMessage="1" promptTitle="Yes/No" xr:uid="{3F311F07-6E04-4128-ABA3-C2AD353470B1}">
          <x14:formula1>
            <xm:f>Saraksti!$B$223:$B$225</xm:f>
          </x14:formula1>
          <xm:sqref>G23 K23 O23 S23</xm:sqref>
        </x14:dataValidation>
        <x14:dataValidation type="list" allowBlank="1" showInputMessage="1" showErrorMessage="1" promptTitle="Yes/No" xr:uid="{19A29C3F-71A9-41BD-B396-6CC4850F541E}">
          <x14:formula1>
            <xm:f>Saraksti!$B$227:$B$229</xm:f>
          </x14:formula1>
          <xm:sqref>G24 K24 O24 S24</xm:sqref>
        </x14:dataValidation>
        <x14:dataValidation type="list" allowBlank="1" showInputMessage="1" showErrorMessage="1" promptTitle="Yes/No" xr:uid="{F50A047A-FB5F-4C8F-8882-E81F54747A5A}">
          <x14:formula1>
            <xm:f>Saraksti!$B$238:$B$240</xm:f>
          </x14:formula1>
          <xm:sqref>G26 K26 O26 S26</xm:sqref>
        </x14:dataValidation>
        <x14:dataValidation type="list" allowBlank="1" showInputMessage="1" showErrorMessage="1" xr:uid="{78C07134-277A-49C1-B907-21CB42F3B744}">
          <x14:formula1>
            <xm:f>Saraksti!$N$12:$N$26</xm:f>
          </x14:formula1>
          <xm:sqref>G12:G13 S12:S13 O12:O13 K12:K13</xm:sqref>
        </x14:dataValidation>
        <x14:dataValidation type="list" allowBlank="1" showInputMessage="1" showErrorMessage="1" promptTitle="Yes/No" xr:uid="{0D6F312C-4493-40C4-A883-9B130CAD905C}">
          <x14:formula1>
            <xm:f>Saraksti!$N$12:$N$26</xm:f>
          </x14:formula1>
          <xm:sqref>G9:G11 S9:S11 O9:O11 K9:K11</xm:sqref>
        </x14:dataValidation>
        <x14:dataValidation type="list" allowBlank="1" showInputMessage="1" showErrorMessage="1" xr:uid="{9BC9B579-22BE-4630-8F41-F8547433A343}">
          <x14:formula1>
            <xm:f>Saraksti!$N$184:$N$190</xm:f>
          </x14:formula1>
          <xm:sqref>G8 K8 O8 S8</xm:sqref>
        </x14:dataValidation>
        <x14:dataValidation type="list" allowBlank="1" showInputMessage="1" showErrorMessage="1" promptTitle="Yes/No" xr:uid="{2092650A-6CBF-4D0C-B6C2-D38E30F388AA}">
          <x14:formula1>
            <xm:f>Saraksti!$B$231:$B$236</xm:f>
          </x14:formula1>
          <xm:sqref>G25 K25 O25 S25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DEF75-18C5-4196-9679-F920377E850A}">
  <dimension ref="A1:V98"/>
  <sheetViews>
    <sheetView topLeftCell="A18" zoomScale="85" zoomScaleNormal="85" workbookViewId="0">
      <selection activeCell="B32" sqref="B32:L32"/>
    </sheetView>
  </sheetViews>
  <sheetFormatPr defaultColWidth="8.81640625" defaultRowHeight="14.5" x14ac:dyDescent="0.35"/>
  <cols>
    <col min="1" max="1" width="3.26953125" customWidth="1"/>
    <col min="2" max="2" width="4.54296875" customWidth="1"/>
    <col min="6" max="6" width="15.453125" customWidth="1"/>
    <col min="7" max="7" width="33.81640625" customWidth="1"/>
    <col min="8" max="8" width="28.453125" style="2" bestFit="1" customWidth="1"/>
    <col min="9" max="9" width="6" style="2" customWidth="1"/>
    <col min="10" max="10" width="7.81640625" style="2" bestFit="1" customWidth="1"/>
    <col min="11" max="11" width="32" customWidth="1"/>
    <col min="12" max="12" width="32.453125" customWidth="1"/>
    <col min="13" max="13" width="5.1796875" style="2" bestFit="1" customWidth="1"/>
    <col min="14" max="14" width="8.7265625" style="2" customWidth="1"/>
    <col min="15" max="16" width="32.26953125" customWidth="1"/>
    <col min="17" max="17" width="5.81640625" style="2" customWidth="1"/>
    <col min="18" max="18" width="6.26953125" style="2" customWidth="1"/>
    <col min="19" max="19" width="29.54296875" customWidth="1"/>
    <col min="20" max="20" width="35" customWidth="1"/>
    <col min="21" max="21" width="5.81640625" style="2" customWidth="1"/>
    <col min="22" max="22" width="6.26953125" style="2" customWidth="1"/>
  </cols>
  <sheetData>
    <row r="1" spans="1:22" ht="18.5" x14ac:dyDescent="0.45">
      <c r="A1" s="6"/>
      <c r="B1" s="6"/>
    </row>
    <row r="2" spans="1:22" ht="18.5" x14ac:dyDescent="0.45">
      <c r="A2" s="6"/>
      <c r="B2" s="6"/>
      <c r="C2" s="54"/>
      <c r="D2" s="6" t="s">
        <v>44</v>
      </c>
      <c r="E2" s="137"/>
      <c r="F2" s="138"/>
      <c r="G2" s="139"/>
      <c r="H2"/>
    </row>
    <row r="3" spans="1:22" ht="18.5" x14ac:dyDescent="0.45">
      <c r="A3" s="6"/>
      <c r="B3" s="6"/>
      <c r="C3" s="6"/>
      <c r="D3" s="6" t="s">
        <v>45</v>
      </c>
      <c r="E3" s="140"/>
      <c r="F3" s="141"/>
      <c r="G3" s="142"/>
    </row>
    <row r="4" spans="1:22" ht="18.5" x14ac:dyDescent="0.45">
      <c r="D4" s="6" t="s">
        <v>46</v>
      </c>
      <c r="E4" s="140"/>
      <c r="F4" s="141"/>
      <c r="G4" s="142"/>
      <c r="H4"/>
      <c r="K4" s="2"/>
      <c r="L4" s="2"/>
      <c r="O4" s="2"/>
      <c r="P4" s="2"/>
      <c r="S4" s="2"/>
      <c r="T4" s="2"/>
    </row>
    <row r="5" spans="1:22" x14ac:dyDescent="0.35">
      <c r="H5"/>
      <c r="L5" s="2"/>
      <c r="P5" s="2"/>
      <c r="T5" s="2"/>
    </row>
    <row r="6" spans="1:22" ht="18.5" x14ac:dyDescent="0.45">
      <c r="A6" s="5" t="s">
        <v>47</v>
      </c>
      <c r="B6" s="156" t="s">
        <v>2</v>
      </c>
      <c r="C6" s="157"/>
      <c r="D6" s="157"/>
      <c r="E6" s="157"/>
      <c r="F6" s="157"/>
      <c r="G6" s="64" t="s">
        <v>118</v>
      </c>
      <c r="H6" s="35" t="s">
        <v>189</v>
      </c>
      <c r="I6" s="33" t="s">
        <v>48</v>
      </c>
      <c r="J6" s="34" t="s">
        <v>49</v>
      </c>
      <c r="K6" s="64" t="s">
        <v>119</v>
      </c>
      <c r="L6" s="35" t="s">
        <v>189</v>
      </c>
      <c r="M6" s="33" t="s">
        <v>48</v>
      </c>
      <c r="N6" s="34" t="s">
        <v>49</v>
      </c>
      <c r="O6" s="64" t="s">
        <v>120</v>
      </c>
      <c r="P6" s="35" t="s">
        <v>189</v>
      </c>
      <c r="Q6" s="33" t="s">
        <v>48</v>
      </c>
      <c r="R6" s="34" t="s">
        <v>49</v>
      </c>
      <c r="S6" s="64" t="s">
        <v>121</v>
      </c>
      <c r="T6" s="35" t="s">
        <v>189</v>
      </c>
      <c r="U6" s="33" t="s">
        <v>48</v>
      </c>
      <c r="V6" s="34" t="s">
        <v>49</v>
      </c>
    </row>
    <row r="7" spans="1:22" ht="45" customHeight="1" x14ac:dyDescent="0.35">
      <c r="A7" s="143"/>
      <c r="B7" s="83">
        <v>1</v>
      </c>
      <c r="C7" s="146" t="s">
        <v>148</v>
      </c>
      <c r="D7" s="146"/>
      <c r="E7" s="146"/>
      <c r="F7" s="146"/>
      <c r="G7" s="90"/>
      <c r="H7" s="87" t="s">
        <v>123</v>
      </c>
      <c r="I7" s="79"/>
      <c r="J7" s="80"/>
      <c r="K7" s="90"/>
      <c r="L7" s="87" t="s">
        <v>123</v>
      </c>
      <c r="M7" s="79"/>
      <c r="N7" s="80"/>
      <c r="O7" s="90"/>
      <c r="P7" s="87" t="s">
        <v>123</v>
      </c>
      <c r="Q7" s="79"/>
      <c r="R7" s="80"/>
      <c r="S7" s="90"/>
      <c r="T7" s="87" t="s">
        <v>123</v>
      </c>
      <c r="U7" s="79"/>
      <c r="V7" s="80"/>
    </row>
    <row r="8" spans="1:22" ht="30" customHeight="1" x14ac:dyDescent="0.35">
      <c r="A8" s="144"/>
      <c r="B8" s="82">
        <v>2</v>
      </c>
      <c r="C8" s="136" t="s">
        <v>8</v>
      </c>
      <c r="D8" s="134"/>
      <c r="E8" s="134"/>
      <c r="F8" s="135"/>
      <c r="G8" s="91" t="s">
        <v>52</v>
      </c>
      <c r="H8" s="88" t="s">
        <v>51</v>
      </c>
      <c r="I8" s="27" t="str">
        <f>Saraksti!$T$245</f>
        <v>-</v>
      </c>
      <c r="J8" s="28" t="str">
        <f>IFERROR(I8*Saraksti!$X$245,"")</f>
        <v/>
      </c>
      <c r="K8" s="91" t="s">
        <v>52</v>
      </c>
      <c r="L8" s="88" t="s">
        <v>51</v>
      </c>
      <c r="M8" s="27" t="str">
        <f>Saraksti!$U$245</f>
        <v>-</v>
      </c>
      <c r="N8" s="28" t="str">
        <f>IFERROR(M8*Saraksti!$X$245,"")</f>
        <v/>
      </c>
      <c r="O8" s="91" t="s">
        <v>52</v>
      </c>
      <c r="P8" s="88" t="s">
        <v>51</v>
      </c>
      <c r="Q8" s="27" t="str">
        <f>Saraksti!$V$245</f>
        <v>-</v>
      </c>
      <c r="R8" s="28" t="str">
        <f>IFERROR(Q8*Saraksti!$X$245,"")</f>
        <v/>
      </c>
      <c r="S8" s="91" t="s">
        <v>52</v>
      </c>
      <c r="T8" s="88" t="s">
        <v>51</v>
      </c>
      <c r="U8" s="27" t="str">
        <f>Saraksti!$W$245</f>
        <v>-</v>
      </c>
      <c r="V8" s="28" t="str">
        <f>IFERROR(U8*Saraksti!$X$245,"")</f>
        <v/>
      </c>
    </row>
    <row r="9" spans="1:22" ht="15" customHeight="1" x14ac:dyDescent="0.35">
      <c r="A9" s="144"/>
      <c r="B9" s="147">
        <v>3</v>
      </c>
      <c r="C9" s="150" t="s">
        <v>149</v>
      </c>
      <c r="D9" s="150"/>
      <c r="E9" s="150"/>
      <c r="F9" s="150"/>
      <c r="G9" s="92" t="s">
        <v>52</v>
      </c>
      <c r="H9" s="153" t="s">
        <v>197</v>
      </c>
      <c r="I9" s="73"/>
      <c r="J9" s="74"/>
      <c r="K9" s="92" t="s">
        <v>52</v>
      </c>
      <c r="L9" s="153" t="s">
        <v>197</v>
      </c>
      <c r="M9" s="73"/>
      <c r="N9" s="74"/>
      <c r="O9" s="92" t="s">
        <v>52</v>
      </c>
      <c r="P9" s="153" t="s">
        <v>197</v>
      </c>
      <c r="Q9" s="73"/>
      <c r="R9" s="74"/>
      <c r="S9" s="92" t="s">
        <v>52</v>
      </c>
      <c r="T9" s="153" t="s">
        <v>197</v>
      </c>
      <c r="U9" s="73"/>
      <c r="V9" s="74"/>
    </row>
    <row r="10" spans="1:22" ht="15" customHeight="1" x14ac:dyDescent="0.35">
      <c r="A10" s="144"/>
      <c r="B10" s="148"/>
      <c r="C10" s="151"/>
      <c r="D10" s="151"/>
      <c r="E10" s="151"/>
      <c r="F10" s="151"/>
      <c r="G10" s="92" t="s">
        <v>52</v>
      </c>
      <c r="H10" s="154"/>
      <c r="I10" s="75"/>
      <c r="J10" s="76"/>
      <c r="K10" s="92" t="s">
        <v>52</v>
      </c>
      <c r="L10" s="154"/>
      <c r="M10" s="75"/>
      <c r="N10" s="76"/>
      <c r="O10" s="92" t="s">
        <v>52</v>
      </c>
      <c r="P10" s="154"/>
      <c r="Q10" s="75"/>
      <c r="R10" s="76"/>
      <c r="S10" s="92" t="s">
        <v>52</v>
      </c>
      <c r="T10" s="154"/>
      <c r="U10" s="75"/>
      <c r="V10" s="76"/>
    </row>
    <row r="11" spans="1:22" ht="15" customHeight="1" x14ac:dyDescent="0.35">
      <c r="A11" s="144"/>
      <c r="B11" s="148"/>
      <c r="C11" s="151"/>
      <c r="D11" s="151"/>
      <c r="E11" s="151"/>
      <c r="F11" s="151"/>
      <c r="G11" s="92" t="s">
        <v>52</v>
      </c>
      <c r="H11" s="154"/>
      <c r="I11" s="75"/>
      <c r="J11" s="76"/>
      <c r="K11" s="92" t="s">
        <v>52</v>
      </c>
      <c r="L11" s="154"/>
      <c r="M11" s="75"/>
      <c r="N11" s="76"/>
      <c r="O11" s="92" t="s">
        <v>52</v>
      </c>
      <c r="P11" s="154"/>
      <c r="Q11" s="75"/>
      <c r="R11" s="76"/>
      <c r="S11" s="92" t="s">
        <v>52</v>
      </c>
      <c r="T11" s="154"/>
      <c r="U11" s="75"/>
      <c r="V11" s="76"/>
    </row>
    <row r="12" spans="1:22" ht="15" customHeight="1" x14ac:dyDescent="0.35">
      <c r="A12" s="144"/>
      <c r="B12" s="148"/>
      <c r="C12" s="151"/>
      <c r="D12" s="151"/>
      <c r="E12" s="151"/>
      <c r="F12" s="151"/>
      <c r="G12" s="92" t="s">
        <v>52</v>
      </c>
      <c r="H12" s="154"/>
      <c r="I12" s="75"/>
      <c r="J12" s="76"/>
      <c r="K12" s="92" t="s">
        <v>52</v>
      </c>
      <c r="L12" s="154"/>
      <c r="M12" s="75"/>
      <c r="N12" s="76"/>
      <c r="O12" s="92" t="s">
        <v>52</v>
      </c>
      <c r="P12" s="154"/>
      <c r="Q12" s="75"/>
      <c r="R12" s="76"/>
      <c r="S12" s="92" t="s">
        <v>52</v>
      </c>
      <c r="T12" s="154"/>
      <c r="U12" s="75"/>
      <c r="V12" s="76"/>
    </row>
    <row r="13" spans="1:22" ht="15" customHeight="1" x14ac:dyDescent="0.35">
      <c r="A13" s="145"/>
      <c r="B13" s="149"/>
      <c r="C13" s="152"/>
      <c r="D13" s="152"/>
      <c r="E13" s="152"/>
      <c r="F13" s="152"/>
      <c r="G13" s="92" t="s">
        <v>52</v>
      </c>
      <c r="H13" s="155"/>
      <c r="I13" s="77"/>
      <c r="J13" s="78"/>
      <c r="K13" s="92" t="s">
        <v>52</v>
      </c>
      <c r="L13" s="155"/>
      <c r="M13" s="77"/>
      <c r="N13" s="78"/>
      <c r="O13" s="92" t="s">
        <v>52</v>
      </c>
      <c r="P13" s="155"/>
      <c r="Q13" s="77"/>
      <c r="R13" s="78"/>
      <c r="S13" s="92" t="s">
        <v>52</v>
      </c>
      <c r="T13" s="155"/>
      <c r="U13" s="77"/>
      <c r="V13" s="78"/>
    </row>
    <row r="14" spans="1:22" ht="18" customHeight="1" x14ac:dyDescent="0.45">
      <c r="A14" s="5" t="s">
        <v>54</v>
      </c>
      <c r="B14" s="156" t="s">
        <v>144</v>
      </c>
      <c r="C14" s="157"/>
      <c r="D14" s="157"/>
      <c r="E14" s="157"/>
      <c r="F14" s="157"/>
      <c r="G14" s="32"/>
      <c r="H14" s="32"/>
      <c r="I14" s="29"/>
      <c r="J14" s="30"/>
      <c r="K14" s="36"/>
      <c r="L14" s="32"/>
      <c r="M14" s="29"/>
      <c r="N14" s="30"/>
      <c r="O14" s="36"/>
      <c r="P14" s="32"/>
      <c r="Q14" s="61"/>
      <c r="R14" s="61"/>
      <c r="S14" s="36"/>
      <c r="T14" s="32"/>
      <c r="U14" s="61"/>
      <c r="V14" s="63"/>
    </row>
    <row r="15" spans="1:22" ht="39.75" customHeight="1" x14ac:dyDescent="0.35">
      <c r="A15" s="130"/>
      <c r="B15" s="82">
        <v>4</v>
      </c>
      <c r="C15" s="129" t="s">
        <v>11</v>
      </c>
      <c r="D15" s="129"/>
      <c r="E15" s="129"/>
      <c r="F15" s="129"/>
      <c r="G15" s="91" t="s">
        <v>52</v>
      </c>
      <c r="H15" s="88" t="s">
        <v>198</v>
      </c>
      <c r="I15" s="26" t="str">
        <f>Saraksti!$H$245</f>
        <v>-</v>
      </c>
      <c r="J15" s="10" t="str">
        <f>IFERROR(I15*Saraksti!$L$245,"")</f>
        <v/>
      </c>
      <c r="K15" s="91" t="s">
        <v>52</v>
      </c>
      <c r="L15" s="88" t="s">
        <v>198</v>
      </c>
      <c r="M15" s="26" t="str">
        <f>Saraksti!$I$245</f>
        <v>-</v>
      </c>
      <c r="N15" s="10" t="str">
        <f>IFERROR(M15*Saraksti!$L$245,"")</f>
        <v/>
      </c>
      <c r="O15" s="91" t="s">
        <v>52</v>
      </c>
      <c r="P15" s="88" t="s">
        <v>198</v>
      </c>
      <c r="Q15" s="26" t="str">
        <f>Saraksti!$J$245</f>
        <v>-</v>
      </c>
      <c r="R15" s="10" t="str">
        <f>IFERROR(Q15*Saraksti!$L$245,"")</f>
        <v/>
      </c>
      <c r="S15" s="91" t="s">
        <v>52</v>
      </c>
      <c r="T15" s="88" t="s">
        <v>198</v>
      </c>
      <c r="U15" s="26" t="str">
        <f>Saraksti!$K$245</f>
        <v>-</v>
      </c>
      <c r="V15" s="10" t="str">
        <f>IFERROR(U15*Saraksti!$L$245,"")</f>
        <v/>
      </c>
    </row>
    <row r="16" spans="1:22" ht="50.25" customHeight="1" x14ac:dyDescent="0.35">
      <c r="A16" s="131"/>
      <c r="B16" s="83">
        <v>5</v>
      </c>
      <c r="C16" s="129" t="s">
        <v>14</v>
      </c>
      <c r="D16" s="129"/>
      <c r="E16" s="129"/>
      <c r="F16" s="129"/>
      <c r="G16" s="93" t="s">
        <v>52</v>
      </c>
      <c r="H16" s="89" t="s">
        <v>192</v>
      </c>
      <c r="I16" s="31" t="str">
        <f>Saraksti!$H$251</f>
        <v>-</v>
      </c>
      <c r="J16" s="10" t="str">
        <f>IFERROR(I16*Saraksti!$L$251,"")</f>
        <v/>
      </c>
      <c r="K16" s="93" t="s">
        <v>52</v>
      </c>
      <c r="L16" s="89" t="s">
        <v>192</v>
      </c>
      <c r="M16" s="31" t="str">
        <f>Saraksti!$I$251</f>
        <v>-</v>
      </c>
      <c r="N16" s="10" t="str">
        <f>IFERROR(M16*Saraksti!$L$251,"")</f>
        <v/>
      </c>
      <c r="O16" s="93" t="s">
        <v>52</v>
      </c>
      <c r="P16" s="89" t="s">
        <v>192</v>
      </c>
      <c r="Q16" s="31" t="str">
        <f>Saraksti!$J$251</f>
        <v>-</v>
      </c>
      <c r="R16" s="10" t="str">
        <f>IFERROR(Q16*Saraksti!$L$251,"")</f>
        <v/>
      </c>
      <c r="S16" s="93" t="s">
        <v>52</v>
      </c>
      <c r="T16" s="89" t="s">
        <v>192</v>
      </c>
      <c r="U16" s="31" t="str">
        <f>Saraksti!$K$251</f>
        <v>-</v>
      </c>
      <c r="V16" s="10" t="str">
        <f>IFERROR(U16*Saraksti!$L$251,"")</f>
        <v/>
      </c>
    </row>
    <row r="17" spans="1:22" ht="48" customHeight="1" x14ac:dyDescent="0.35">
      <c r="A17" s="131"/>
      <c r="B17" s="83">
        <v>6</v>
      </c>
      <c r="C17" s="133" t="s">
        <v>17</v>
      </c>
      <c r="D17" s="133"/>
      <c r="E17" s="133"/>
      <c r="F17" s="133"/>
      <c r="G17" s="94" t="s">
        <v>52</v>
      </c>
      <c r="H17" s="89" t="s">
        <v>192</v>
      </c>
      <c r="I17" s="31" t="str">
        <f>Saraksti!$H$256</f>
        <v>-</v>
      </c>
      <c r="J17" s="10" t="str">
        <f>IFERROR(I17*Saraksti!$L$256,"")</f>
        <v/>
      </c>
      <c r="K17" s="94" t="s">
        <v>52</v>
      </c>
      <c r="L17" s="89" t="s">
        <v>192</v>
      </c>
      <c r="M17" s="31" t="str">
        <f>Saraksti!$I$256</f>
        <v>-</v>
      </c>
      <c r="N17" s="10" t="str">
        <f>IFERROR(M17*Saraksti!$L$256,"")</f>
        <v/>
      </c>
      <c r="O17" s="94" t="s">
        <v>52</v>
      </c>
      <c r="P17" s="89" t="s">
        <v>192</v>
      </c>
      <c r="Q17" s="31" t="str">
        <f>Saraksti!$J$256</f>
        <v>-</v>
      </c>
      <c r="R17" s="10" t="str">
        <f>IFERROR(Q17*Saraksti!$L$256,"")</f>
        <v/>
      </c>
      <c r="S17" s="94" t="s">
        <v>52</v>
      </c>
      <c r="T17" s="89" t="s">
        <v>192</v>
      </c>
      <c r="U17" s="31" t="str">
        <f>Saraksti!$K$256</f>
        <v>-</v>
      </c>
      <c r="V17" s="10" t="str">
        <f>IFERROR(U17*Saraksti!$L$256,"")</f>
        <v/>
      </c>
    </row>
    <row r="18" spans="1:22" ht="35.5" customHeight="1" x14ac:dyDescent="0.35">
      <c r="A18" s="131"/>
      <c r="B18" s="83">
        <v>7</v>
      </c>
      <c r="C18" s="136" t="s">
        <v>19</v>
      </c>
      <c r="D18" s="134"/>
      <c r="E18" s="134"/>
      <c r="F18" s="135"/>
      <c r="G18" s="94" t="s">
        <v>52</v>
      </c>
      <c r="H18" s="89" t="s">
        <v>193</v>
      </c>
      <c r="I18" s="62" t="str">
        <f>Saraksti!$H$260</f>
        <v>-</v>
      </c>
      <c r="J18" s="10" t="str">
        <f>IFERROR(I18*Saraksti!$L$260,"")</f>
        <v/>
      </c>
      <c r="K18" s="94" t="s">
        <v>52</v>
      </c>
      <c r="L18" s="89" t="s">
        <v>193</v>
      </c>
      <c r="M18" s="31" t="str">
        <f>Saraksti!$I$260</f>
        <v>-</v>
      </c>
      <c r="N18" s="10" t="str">
        <f>IFERROR(M18*Saraksti!$L$260,"")</f>
        <v/>
      </c>
      <c r="O18" s="94" t="s">
        <v>52</v>
      </c>
      <c r="P18" s="89" t="s">
        <v>193</v>
      </c>
      <c r="Q18" s="31" t="str">
        <f>Saraksti!$J$260</f>
        <v>-</v>
      </c>
      <c r="R18" s="10" t="str">
        <f>IFERROR(Q18*Saraksti!$L$260,"")</f>
        <v/>
      </c>
      <c r="S18" s="94" t="s">
        <v>52</v>
      </c>
      <c r="T18" s="89" t="s">
        <v>193</v>
      </c>
      <c r="U18" s="31" t="str">
        <f>Saraksti!$K$260</f>
        <v>-</v>
      </c>
      <c r="V18" s="10" t="str">
        <f>IFERROR(U18*Saraksti!$L$199,"")</f>
        <v/>
      </c>
    </row>
    <row r="19" spans="1:22" ht="45" customHeight="1" x14ac:dyDescent="0.35">
      <c r="A19" s="131"/>
      <c r="B19" s="83">
        <v>8</v>
      </c>
      <c r="C19" s="133" t="s">
        <v>22</v>
      </c>
      <c r="D19" s="133"/>
      <c r="E19" s="133"/>
      <c r="F19" s="133"/>
      <c r="G19" s="94" t="s">
        <v>52</v>
      </c>
      <c r="H19" s="88" t="s">
        <v>194</v>
      </c>
      <c r="I19" s="27" t="str">
        <f>Saraksti!$H$264</f>
        <v>-</v>
      </c>
      <c r="J19" s="10" t="str">
        <f>IFERROR(I19*Saraksti!$L$264,"")</f>
        <v/>
      </c>
      <c r="K19" s="94" t="s">
        <v>52</v>
      </c>
      <c r="L19" s="88" t="s">
        <v>194</v>
      </c>
      <c r="M19" s="27" t="str">
        <f>Saraksti!$I$264</f>
        <v>-</v>
      </c>
      <c r="N19" s="10" t="str">
        <f>IFERROR(M19*Saraksti!$L$264,"")</f>
        <v/>
      </c>
      <c r="O19" s="94" t="s">
        <v>52</v>
      </c>
      <c r="P19" s="88" t="s">
        <v>194</v>
      </c>
      <c r="Q19" s="27" t="str">
        <f>Saraksti!$J$264</f>
        <v>-</v>
      </c>
      <c r="R19" s="10" t="str">
        <f>IFERROR(Q19*Saraksti!$L$264,"")</f>
        <v/>
      </c>
      <c r="S19" s="94" t="s">
        <v>52</v>
      </c>
      <c r="T19" s="88" t="s">
        <v>194</v>
      </c>
      <c r="U19" s="27" t="str">
        <f>Saraksti!$K$264</f>
        <v>-</v>
      </c>
      <c r="V19" s="10" t="str">
        <f>IFERROR(U19*Saraksti!$L$264,"")</f>
        <v/>
      </c>
    </row>
    <row r="20" spans="1:22" ht="34.5" customHeight="1" x14ac:dyDescent="0.35">
      <c r="A20" s="131"/>
      <c r="B20" s="83">
        <v>9</v>
      </c>
      <c r="C20" s="136" t="s">
        <v>24</v>
      </c>
      <c r="D20" s="134"/>
      <c r="E20" s="134"/>
      <c r="F20" s="135"/>
      <c r="G20" s="94" t="s">
        <v>52</v>
      </c>
      <c r="H20" s="88" t="s">
        <v>59</v>
      </c>
      <c r="I20" s="27" t="str">
        <f>Saraksti!$H$269</f>
        <v>-</v>
      </c>
      <c r="J20" s="10" t="str">
        <f>IFERROR(I20*Saraksti!$L$269,"")</f>
        <v/>
      </c>
      <c r="K20" s="94" t="s">
        <v>52</v>
      </c>
      <c r="L20" s="88" t="s">
        <v>59</v>
      </c>
      <c r="M20" s="27" t="str">
        <f>Saraksti!$I$269</f>
        <v>-</v>
      </c>
      <c r="N20" s="10" t="str">
        <f>IFERROR(M20*Saraksti!$L$269,"")</f>
        <v/>
      </c>
      <c r="O20" s="94" t="s">
        <v>52</v>
      </c>
      <c r="P20" s="88" t="s">
        <v>59</v>
      </c>
      <c r="Q20" s="27" t="str">
        <f>Saraksti!$J$269</f>
        <v>-</v>
      </c>
      <c r="R20" s="10" t="str">
        <f>IFERROR(Q20*Saraksti!$L$269,"")</f>
        <v/>
      </c>
      <c r="S20" s="94" t="s">
        <v>52</v>
      </c>
      <c r="T20" s="88" t="s">
        <v>59</v>
      </c>
      <c r="U20" s="27" t="str">
        <f>Saraksti!$K$269</f>
        <v>-</v>
      </c>
      <c r="V20" s="10" t="str">
        <f>IFERROR(U20*Saraksti!$L$269,"")</f>
        <v/>
      </c>
    </row>
    <row r="21" spans="1:22" ht="37.5" customHeight="1" x14ac:dyDescent="0.35">
      <c r="A21" s="131"/>
      <c r="B21" s="83">
        <v>10</v>
      </c>
      <c r="C21" s="136" t="s">
        <v>153</v>
      </c>
      <c r="D21" s="134"/>
      <c r="E21" s="134"/>
      <c r="F21" s="135"/>
      <c r="G21" s="94" t="s">
        <v>52</v>
      </c>
      <c r="H21" s="89" t="s">
        <v>154</v>
      </c>
      <c r="I21" s="31" t="str">
        <f>Saraksti!$H$275</f>
        <v>-</v>
      </c>
      <c r="J21" s="10" t="str">
        <f>IFERROR(I21*Saraksti!$L$275,"")</f>
        <v/>
      </c>
      <c r="K21" s="94" t="s">
        <v>52</v>
      </c>
      <c r="L21" s="89" t="s">
        <v>154</v>
      </c>
      <c r="M21" s="31" t="str">
        <f>Saraksti!$I$275</f>
        <v>-</v>
      </c>
      <c r="N21" s="10" t="str">
        <f>IFERROR(M21*Saraksti!$L$275,"")</f>
        <v/>
      </c>
      <c r="O21" s="94" t="s">
        <v>52</v>
      </c>
      <c r="P21" s="89" t="s">
        <v>154</v>
      </c>
      <c r="Q21" s="31" t="str">
        <f>Saraksti!$J$275</f>
        <v>-</v>
      </c>
      <c r="R21" s="10" t="str">
        <f>IFERROR(Q21*Saraksti!$L$275,"")</f>
        <v/>
      </c>
      <c r="S21" s="94" t="s">
        <v>52</v>
      </c>
      <c r="T21" s="89" t="s">
        <v>154</v>
      </c>
      <c r="U21" s="31" t="str">
        <f>Saraksti!$K$275</f>
        <v>-</v>
      </c>
      <c r="V21" s="10" t="str">
        <f>IFERROR(U21*Saraksti!$L$275,"")</f>
        <v/>
      </c>
    </row>
    <row r="22" spans="1:22" ht="28.5" customHeight="1" x14ac:dyDescent="0.35">
      <c r="A22" s="131"/>
      <c r="B22" s="83">
        <v>11</v>
      </c>
      <c r="C22" s="134" t="s">
        <v>145</v>
      </c>
      <c r="D22" s="134"/>
      <c r="E22" s="134"/>
      <c r="F22" s="135"/>
      <c r="G22" s="94" t="s">
        <v>52</v>
      </c>
      <c r="H22" s="88" t="s">
        <v>59</v>
      </c>
      <c r="I22" s="27" t="str">
        <f>Saraksti!$H$279</f>
        <v>-</v>
      </c>
      <c r="J22" s="10" t="str">
        <f>IFERROR(I22*Saraksti!$L$279,"")</f>
        <v/>
      </c>
      <c r="K22" s="94" t="s">
        <v>52</v>
      </c>
      <c r="L22" s="88" t="s">
        <v>59</v>
      </c>
      <c r="M22" s="27" t="str">
        <f>Saraksti!$I$279</f>
        <v>-</v>
      </c>
      <c r="N22" s="10" t="str">
        <f>IFERROR(M22*Saraksti!$L$279,"")</f>
        <v/>
      </c>
      <c r="O22" s="94" t="s">
        <v>52</v>
      </c>
      <c r="P22" s="88" t="s">
        <v>59</v>
      </c>
      <c r="Q22" s="27" t="str">
        <f>Saraksti!$J$279</f>
        <v>-</v>
      </c>
      <c r="R22" s="10" t="str">
        <f>IFERROR(Q22*Saraksti!$L$279,"")</f>
        <v/>
      </c>
      <c r="S22" s="94" t="s">
        <v>52</v>
      </c>
      <c r="T22" s="88" t="s">
        <v>59</v>
      </c>
      <c r="U22" s="27" t="str">
        <f>Saraksti!$K$279</f>
        <v>-</v>
      </c>
      <c r="V22" s="10" t="str">
        <f>IFERROR(U22*Saraksti!$L$279,"")</f>
        <v/>
      </c>
    </row>
    <row r="23" spans="1:22" ht="35.5" customHeight="1" x14ac:dyDescent="0.35">
      <c r="A23" s="131"/>
      <c r="B23" s="83">
        <v>12</v>
      </c>
      <c r="C23" s="134" t="s">
        <v>32</v>
      </c>
      <c r="D23" s="134"/>
      <c r="E23" s="134"/>
      <c r="F23" s="135"/>
      <c r="G23" s="94" t="s">
        <v>52</v>
      </c>
      <c r="H23" s="88" t="s">
        <v>62</v>
      </c>
      <c r="I23" s="27" t="str">
        <f>Saraksti!$H$285</f>
        <v>-</v>
      </c>
      <c r="J23" s="10" t="str">
        <f>IFERROR(I23*Saraksti!$L$285,"")</f>
        <v/>
      </c>
      <c r="K23" s="94" t="s">
        <v>52</v>
      </c>
      <c r="L23" s="88" t="s">
        <v>62</v>
      </c>
      <c r="M23" s="27" t="str">
        <f>Saraksti!$I$285</f>
        <v>-</v>
      </c>
      <c r="N23" s="10" t="str">
        <f>IFERROR(M23*Saraksti!$L$285,"")</f>
        <v/>
      </c>
      <c r="O23" s="94" t="s">
        <v>52</v>
      </c>
      <c r="P23" s="88" t="s">
        <v>62</v>
      </c>
      <c r="Q23" s="27" t="str">
        <f>Saraksti!$J$285</f>
        <v>-</v>
      </c>
      <c r="R23" s="10" t="str">
        <f>IFERROR(Q23*Saraksti!$L$285,"")</f>
        <v/>
      </c>
      <c r="S23" s="94" t="s">
        <v>52</v>
      </c>
      <c r="T23" s="88" t="s">
        <v>62</v>
      </c>
      <c r="U23" s="27" t="str">
        <f>Saraksti!$K$285</f>
        <v>-</v>
      </c>
      <c r="V23" s="10" t="str">
        <f>IFERROR(U23*Saraksti!$L$285,"")</f>
        <v/>
      </c>
    </row>
    <row r="24" spans="1:22" ht="39.75" customHeight="1" x14ac:dyDescent="0.35">
      <c r="A24" s="131"/>
      <c r="B24" s="83">
        <v>13</v>
      </c>
      <c r="C24" s="136" t="s">
        <v>35</v>
      </c>
      <c r="D24" s="134"/>
      <c r="E24" s="134"/>
      <c r="F24" s="135"/>
      <c r="G24" s="94" t="s">
        <v>52</v>
      </c>
      <c r="H24" s="88" t="s">
        <v>199</v>
      </c>
      <c r="I24" s="27" t="str">
        <f>Saraksti!$H$289</f>
        <v>-</v>
      </c>
      <c r="J24" s="10" t="str">
        <f>IFERROR(I24*Saraksti!$L$289,"")</f>
        <v/>
      </c>
      <c r="K24" s="94" t="s">
        <v>52</v>
      </c>
      <c r="L24" s="88" t="s">
        <v>199</v>
      </c>
      <c r="M24" s="27" t="str">
        <f>Saraksti!$I$289</f>
        <v>-</v>
      </c>
      <c r="N24" s="10" t="str">
        <f>IFERROR(M24*Saraksti!$L$289,"")</f>
        <v/>
      </c>
      <c r="O24" s="94" t="s">
        <v>52</v>
      </c>
      <c r="P24" s="88" t="s">
        <v>199</v>
      </c>
      <c r="Q24" s="27" t="str">
        <f>Saraksti!$J$289</f>
        <v>-</v>
      </c>
      <c r="R24" s="10" t="str">
        <f>IFERROR(Q24*Saraksti!$L$289,"")</f>
        <v/>
      </c>
      <c r="S24" s="94" t="s">
        <v>52</v>
      </c>
      <c r="T24" s="88" t="s">
        <v>199</v>
      </c>
      <c r="U24" s="27" t="str">
        <f>Saraksti!$K$289</f>
        <v>-</v>
      </c>
      <c r="V24" s="10" t="str">
        <f>IFERROR(U24*Saraksti!$L$289,"")</f>
        <v/>
      </c>
    </row>
    <row r="25" spans="1:22" ht="35.25" customHeight="1" x14ac:dyDescent="0.35">
      <c r="A25" s="131"/>
      <c r="B25" s="83">
        <v>14</v>
      </c>
      <c r="C25" s="136" t="s">
        <v>38</v>
      </c>
      <c r="D25" s="134"/>
      <c r="E25" s="134"/>
      <c r="F25" s="135"/>
      <c r="G25" s="95" t="s">
        <v>52</v>
      </c>
      <c r="H25" s="88" t="s">
        <v>56</v>
      </c>
      <c r="I25" s="27" t="str">
        <f>Saraksti!$H$293</f>
        <v>-</v>
      </c>
      <c r="J25" s="10" t="str">
        <f>IFERROR(I25*Saraksti!$L$293,"")</f>
        <v/>
      </c>
      <c r="K25" s="95" t="s">
        <v>52</v>
      </c>
      <c r="L25" s="88" t="s">
        <v>56</v>
      </c>
      <c r="M25" s="27" t="str">
        <f>Saraksti!$I$293</f>
        <v>-</v>
      </c>
      <c r="N25" s="10" t="str">
        <f>IFERROR(M25*Saraksti!$L$293,"")</f>
        <v/>
      </c>
      <c r="O25" s="95" t="s">
        <v>52</v>
      </c>
      <c r="P25" s="88" t="s">
        <v>56</v>
      </c>
      <c r="Q25" s="27" t="str">
        <f>Saraksti!$J$293</f>
        <v>-</v>
      </c>
      <c r="R25" s="10" t="str">
        <f>IFERROR(Q25*Saraksti!$L$293,"")</f>
        <v/>
      </c>
      <c r="S25" s="95" t="s">
        <v>52</v>
      </c>
      <c r="T25" s="88" t="s">
        <v>56</v>
      </c>
      <c r="U25" s="27" t="str">
        <f>Saraksti!$K$293</f>
        <v>-</v>
      </c>
      <c r="V25" s="10" t="str">
        <f>IFERROR(U25*Saraksti!$L$293,"")</f>
        <v/>
      </c>
    </row>
    <row r="26" spans="1:22" ht="40.5" customHeight="1" x14ac:dyDescent="0.35">
      <c r="A26" s="132"/>
      <c r="B26" s="83">
        <v>15</v>
      </c>
      <c r="C26" s="134" t="s">
        <v>204</v>
      </c>
      <c r="D26" s="134"/>
      <c r="E26" s="134"/>
      <c r="F26" s="135"/>
      <c r="G26" s="92" t="s">
        <v>52</v>
      </c>
      <c r="H26" s="88" t="s">
        <v>64</v>
      </c>
      <c r="I26" s="27" t="str">
        <f>Saraksti!$H$300</f>
        <v>-</v>
      </c>
      <c r="J26" s="10" t="str">
        <f>IFERROR(I26*Saraksti!$L$300,"")</f>
        <v/>
      </c>
      <c r="K26" s="92" t="s">
        <v>52</v>
      </c>
      <c r="L26" s="88" t="s">
        <v>64</v>
      </c>
      <c r="M26" s="27" t="str">
        <f>Saraksti!$I$300</f>
        <v>-</v>
      </c>
      <c r="N26" s="10" t="str">
        <f>IFERROR(M26*Saraksti!$L$300,"")</f>
        <v/>
      </c>
      <c r="O26" s="92" t="s">
        <v>52</v>
      </c>
      <c r="P26" s="88" t="s">
        <v>64</v>
      </c>
      <c r="Q26" s="27" t="str">
        <f>Saraksti!$J$300</f>
        <v>-</v>
      </c>
      <c r="R26" s="10" t="str">
        <f>IFERROR(Q26*Saraksti!$L$300,"")</f>
        <v/>
      </c>
      <c r="S26" s="92" t="s">
        <v>52</v>
      </c>
      <c r="T26" s="88" t="s">
        <v>64</v>
      </c>
      <c r="U26" s="27" t="str">
        <f>Saraksti!$K$300</f>
        <v>-</v>
      </c>
      <c r="V26" s="10" t="str">
        <f>IFERROR(U26*Saraksti!$L$300,"")</f>
        <v/>
      </c>
    </row>
    <row r="27" spans="1:22" x14ac:dyDescent="0.35">
      <c r="H27"/>
      <c r="J27" s="28">
        <f>IF(J8="",SUM(J15:J26),SUM(J15:J26)+J8)</f>
        <v>0</v>
      </c>
      <c r="N27" s="28">
        <f>IF(N8="",SUM(N15:N26),SUM(N15:N26)+N8)</f>
        <v>0</v>
      </c>
      <c r="R27" s="28">
        <f>IF(R8="",SUM(R15:R26),SUM(R15:R26)+R8)</f>
        <v>0</v>
      </c>
      <c r="V27" s="28">
        <f>IF(V8="",SUM(V15:V26),SUM(V15:V26)+V8)</f>
        <v>0</v>
      </c>
    </row>
    <row r="28" spans="1:22" x14ac:dyDescent="0.35">
      <c r="H28"/>
      <c r="O28" s="60"/>
    </row>
    <row r="29" spans="1:22" x14ac:dyDescent="0.35">
      <c r="H29"/>
    </row>
    <row r="30" spans="1:22" x14ac:dyDescent="0.35">
      <c r="B30" s="164" t="s">
        <v>214</v>
      </c>
      <c r="C30" s="165"/>
      <c r="D30" s="165"/>
      <c r="E30" s="165"/>
      <c r="F30" s="165"/>
      <c r="G30" s="165"/>
      <c r="H30" s="166"/>
    </row>
    <row r="31" spans="1:22" x14ac:dyDescent="0.35">
      <c r="B31" s="167">
        <v>1</v>
      </c>
      <c r="C31" s="168"/>
      <c r="D31" s="168"/>
      <c r="E31" s="168"/>
      <c r="F31" s="168"/>
      <c r="G31" s="168"/>
      <c r="H31" s="168"/>
    </row>
    <row r="32" spans="1:22" x14ac:dyDescent="0.35">
      <c r="B32" s="167">
        <v>2</v>
      </c>
      <c r="C32" s="168"/>
      <c r="D32" s="168"/>
      <c r="E32" s="168"/>
      <c r="F32" s="168"/>
      <c r="G32" s="168"/>
      <c r="H32" s="168"/>
    </row>
    <row r="33" spans="2:8" x14ac:dyDescent="0.35">
      <c r="B33" s="167">
        <v>3</v>
      </c>
      <c r="C33" s="168"/>
      <c r="D33" s="168"/>
      <c r="E33" s="168"/>
      <c r="F33" s="168"/>
      <c r="G33" s="168"/>
      <c r="H33" s="168"/>
    </row>
    <row r="34" spans="2:8" x14ac:dyDescent="0.35">
      <c r="B34" s="167">
        <v>4</v>
      </c>
      <c r="C34" s="168"/>
      <c r="D34" s="168"/>
      <c r="E34" s="168"/>
      <c r="F34" s="168"/>
      <c r="G34" s="168"/>
      <c r="H34" s="168"/>
    </row>
    <row r="35" spans="2:8" x14ac:dyDescent="0.35">
      <c r="B35" s="167">
        <v>5</v>
      </c>
      <c r="C35" s="168"/>
      <c r="D35" s="168"/>
      <c r="E35" s="168"/>
      <c r="F35" s="168"/>
      <c r="G35" s="168"/>
      <c r="H35" s="168"/>
    </row>
    <row r="36" spans="2:8" x14ac:dyDescent="0.35">
      <c r="B36" s="167">
        <v>6</v>
      </c>
      <c r="C36" s="168"/>
      <c r="D36" s="168"/>
      <c r="E36" s="168"/>
      <c r="F36" s="168"/>
      <c r="G36" s="168"/>
      <c r="H36" s="168"/>
    </row>
    <row r="37" spans="2:8" x14ac:dyDescent="0.35">
      <c r="B37" s="167">
        <v>7</v>
      </c>
      <c r="C37" s="168"/>
      <c r="D37" s="168"/>
      <c r="E37" s="168"/>
      <c r="F37" s="168"/>
      <c r="G37" s="168"/>
      <c r="H37" s="168"/>
    </row>
    <row r="38" spans="2:8" x14ac:dyDescent="0.35">
      <c r="B38" s="167">
        <v>8</v>
      </c>
      <c r="C38" s="168"/>
      <c r="D38" s="168"/>
      <c r="E38" s="168"/>
      <c r="F38" s="168"/>
      <c r="G38" s="168"/>
      <c r="H38" s="168"/>
    </row>
    <row r="39" spans="2:8" x14ac:dyDescent="0.35">
      <c r="B39" s="167">
        <v>9</v>
      </c>
      <c r="C39" s="168"/>
      <c r="D39" s="168"/>
      <c r="E39" s="168"/>
      <c r="F39" s="168"/>
      <c r="G39" s="168"/>
      <c r="H39" s="168"/>
    </row>
    <row r="40" spans="2:8" x14ac:dyDescent="0.35">
      <c r="B40" s="167">
        <v>10</v>
      </c>
      <c r="C40" s="168"/>
      <c r="D40" s="168"/>
      <c r="E40" s="168"/>
      <c r="F40" s="168"/>
      <c r="G40" s="168"/>
      <c r="H40" s="168"/>
    </row>
    <row r="41" spans="2:8" x14ac:dyDescent="0.35">
      <c r="H41"/>
    </row>
    <row r="42" spans="2:8" x14ac:dyDescent="0.35">
      <c r="H42"/>
    </row>
    <row r="43" spans="2:8" x14ac:dyDescent="0.35">
      <c r="H43"/>
    </row>
    <row r="44" spans="2:8" x14ac:dyDescent="0.35">
      <c r="H44"/>
    </row>
    <row r="45" spans="2:8" x14ac:dyDescent="0.35">
      <c r="H45"/>
    </row>
    <row r="46" spans="2:8" x14ac:dyDescent="0.35">
      <c r="H46"/>
    </row>
    <row r="47" spans="2:8" x14ac:dyDescent="0.35">
      <c r="H47"/>
    </row>
    <row r="48" spans="2:8" x14ac:dyDescent="0.35">
      <c r="H48"/>
    </row>
    <row r="49" spans="8:8" x14ac:dyDescent="0.35">
      <c r="H49"/>
    </row>
    <row r="50" spans="8:8" x14ac:dyDescent="0.35">
      <c r="H50"/>
    </row>
    <row r="51" spans="8:8" x14ac:dyDescent="0.35">
      <c r="H51"/>
    </row>
    <row r="52" spans="8:8" x14ac:dyDescent="0.35">
      <c r="H52"/>
    </row>
    <row r="53" spans="8:8" x14ac:dyDescent="0.35">
      <c r="H53"/>
    </row>
    <row r="54" spans="8:8" x14ac:dyDescent="0.35">
      <c r="H54"/>
    </row>
    <row r="55" spans="8:8" x14ac:dyDescent="0.35">
      <c r="H55"/>
    </row>
    <row r="56" spans="8:8" x14ac:dyDescent="0.35">
      <c r="H56"/>
    </row>
    <row r="57" spans="8:8" x14ac:dyDescent="0.35">
      <c r="H57"/>
    </row>
    <row r="58" spans="8:8" x14ac:dyDescent="0.35">
      <c r="H58"/>
    </row>
    <row r="59" spans="8:8" x14ac:dyDescent="0.35">
      <c r="H59"/>
    </row>
    <row r="60" spans="8:8" x14ac:dyDescent="0.35">
      <c r="H60"/>
    </row>
    <row r="61" spans="8:8" x14ac:dyDescent="0.35">
      <c r="H61"/>
    </row>
    <row r="62" spans="8:8" x14ac:dyDescent="0.35">
      <c r="H62"/>
    </row>
    <row r="63" spans="8:8" x14ac:dyDescent="0.35">
      <c r="H63"/>
    </row>
    <row r="64" spans="8:8" x14ac:dyDescent="0.35">
      <c r="H64"/>
    </row>
    <row r="65" spans="8:8" x14ac:dyDescent="0.35">
      <c r="H65"/>
    </row>
    <row r="66" spans="8:8" x14ac:dyDescent="0.35">
      <c r="H66"/>
    </row>
    <row r="67" spans="8:8" x14ac:dyDescent="0.35">
      <c r="H67"/>
    </row>
    <row r="68" spans="8:8" x14ac:dyDescent="0.35">
      <c r="H68"/>
    </row>
    <row r="69" spans="8:8" x14ac:dyDescent="0.35">
      <c r="H69"/>
    </row>
    <row r="70" spans="8:8" x14ac:dyDescent="0.35">
      <c r="H70"/>
    </row>
    <row r="71" spans="8:8" x14ac:dyDescent="0.35">
      <c r="H71"/>
    </row>
    <row r="72" spans="8:8" x14ac:dyDescent="0.35">
      <c r="H72"/>
    </row>
    <row r="73" spans="8:8" x14ac:dyDescent="0.35">
      <c r="H73"/>
    </row>
    <row r="74" spans="8:8" x14ac:dyDescent="0.35">
      <c r="H74"/>
    </row>
    <row r="75" spans="8:8" x14ac:dyDescent="0.35">
      <c r="H75"/>
    </row>
    <row r="76" spans="8:8" x14ac:dyDescent="0.35">
      <c r="H76"/>
    </row>
    <row r="77" spans="8:8" x14ac:dyDescent="0.35">
      <c r="H77"/>
    </row>
    <row r="78" spans="8:8" x14ac:dyDescent="0.35">
      <c r="H78"/>
    </row>
    <row r="79" spans="8:8" x14ac:dyDescent="0.35">
      <c r="H79"/>
    </row>
    <row r="80" spans="8:8" x14ac:dyDescent="0.35">
      <c r="H80"/>
    </row>
    <row r="81" spans="8:8" x14ac:dyDescent="0.35">
      <c r="H81"/>
    </row>
    <row r="82" spans="8:8" x14ac:dyDescent="0.35">
      <c r="H82"/>
    </row>
    <row r="83" spans="8:8" x14ac:dyDescent="0.35">
      <c r="H83"/>
    </row>
    <row r="84" spans="8:8" x14ac:dyDescent="0.35">
      <c r="H84"/>
    </row>
    <row r="85" spans="8:8" x14ac:dyDescent="0.35">
      <c r="H85"/>
    </row>
    <row r="86" spans="8:8" x14ac:dyDescent="0.35">
      <c r="H86"/>
    </row>
    <row r="87" spans="8:8" x14ac:dyDescent="0.35">
      <c r="H87"/>
    </row>
    <row r="88" spans="8:8" x14ac:dyDescent="0.35">
      <c r="H88"/>
    </row>
    <row r="89" spans="8:8" x14ac:dyDescent="0.35">
      <c r="H89"/>
    </row>
    <row r="90" spans="8:8" x14ac:dyDescent="0.35">
      <c r="H90"/>
    </row>
    <row r="91" spans="8:8" x14ac:dyDescent="0.35">
      <c r="H91"/>
    </row>
    <row r="92" spans="8:8" x14ac:dyDescent="0.35">
      <c r="H92"/>
    </row>
    <row r="93" spans="8:8" x14ac:dyDescent="0.35">
      <c r="H93"/>
    </row>
    <row r="94" spans="8:8" x14ac:dyDescent="0.35">
      <c r="H94"/>
    </row>
    <row r="95" spans="8:8" x14ac:dyDescent="0.35">
      <c r="H95"/>
    </row>
    <row r="96" spans="8:8" x14ac:dyDescent="0.35">
      <c r="H96"/>
    </row>
    <row r="97" spans="8:8" x14ac:dyDescent="0.35">
      <c r="H97"/>
    </row>
    <row r="98" spans="8:8" x14ac:dyDescent="0.35">
      <c r="H98"/>
    </row>
  </sheetData>
  <sheetProtection algorithmName="SHA-512" hashValue="SE1DiioBMqsxe3+ohTPVKjrNWWe/7E4f5AdgVCc9+gMDK2NBUFj0t+kpxO2I30Wq4on6mmhOFfyVgftNEI0bxw==" saltValue="0eG7gS140Z3jkYQsThmTdg==" spinCount="100000" sheet="1" objects="1" scenarios="1"/>
  <mergeCells count="38">
    <mergeCell ref="H9:H13"/>
    <mergeCell ref="L9:L13"/>
    <mergeCell ref="P9:P13"/>
    <mergeCell ref="T9:T13"/>
    <mergeCell ref="B14:F14"/>
    <mergeCell ref="A15:A26"/>
    <mergeCell ref="C15:F15"/>
    <mergeCell ref="C16:F16"/>
    <mergeCell ref="C17:F17"/>
    <mergeCell ref="C18:F18"/>
    <mergeCell ref="C25:F25"/>
    <mergeCell ref="C26:F26"/>
    <mergeCell ref="C19:F19"/>
    <mergeCell ref="C20:F20"/>
    <mergeCell ref="C21:F21"/>
    <mergeCell ref="C22:F22"/>
    <mergeCell ref="C23:F23"/>
    <mergeCell ref="C24:F24"/>
    <mergeCell ref="E2:G2"/>
    <mergeCell ref="E3:G3"/>
    <mergeCell ref="E4:G4"/>
    <mergeCell ref="B6:F6"/>
    <mergeCell ref="A7:A13"/>
    <mergeCell ref="C7:F7"/>
    <mergeCell ref="C8:F8"/>
    <mergeCell ref="B9:B13"/>
    <mergeCell ref="C9:F13"/>
    <mergeCell ref="B30:H30"/>
    <mergeCell ref="C31:H31"/>
    <mergeCell ref="C32:H32"/>
    <mergeCell ref="C33:H33"/>
    <mergeCell ref="C34:H34"/>
    <mergeCell ref="C40:H40"/>
    <mergeCell ref="C35:H35"/>
    <mergeCell ref="C36:H36"/>
    <mergeCell ref="C37:H37"/>
    <mergeCell ref="C38:H38"/>
    <mergeCell ref="C39:H39"/>
  </mergeCells>
  <pageMargins left="0.7" right="0.7"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64B938DC-04CF-425C-A7A0-5B8263648550}">
          <x14:formula1>
            <xm:f>Saraksti!$N$244:$N$250</xm:f>
          </x14:formula1>
          <xm:sqref>G8 K8 O8 S8</xm:sqref>
        </x14:dataValidation>
        <x14:dataValidation type="list" allowBlank="1" showInputMessage="1" showErrorMessage="1" xr:uid="{E1214A4D-FC56-4E96-9602-4EC7BC63BA67}">
          <x14:formula1>
            <xm:f>Saraksti!$B$244:$B$248</xm:f>
          </x14:formula1>
          <xm:sqref>G15 K15 O15 S15</xm:sqref>
        </x14:dataValidation>
        <x14:dataValidation type="list" allowBlank="1" showInputMessage="1" showErrorMessage="1" xr:uid="{1C19A61E-4C4E-4016-B6D4-0B693F13EE39}">
          <x14:formula1>
            <xm:f>Saraksti!$B$250:$B$252</xm:f>
          </x14:formula1>
          <xm:sqref>G16 K16 O16 S16</xm:sqref>
        </x14:dataValidation>
        <x14:dataValidation type="list" allowBlank="1" showInputMessage="1" showErrorMessage="1" xr:uid="{B6635BE9-E485-48D7-8496-E7D060B22F0E}">
          <x14:formula1>
            <xm:f>Saraksti!$B$255:$B$257</xm:f>
          </x14:formula1>
          <xm:sqref>G17 K17 O17 S17</xm:sqref>
        </x14:dataValidation>
        <x14:dataValidation type="list" allowBlank="1" showInputMessage="1" showErrorMessage="1" promptTitle="Yes/No" xr:uid="{EEF59AD3-25DC-4D3D-9158-08ECDF15FE2D}">
          <x14:formula1>
            <xm:f>Saraksti!$B$268:$B$272</xm:f>
          </x14:formula1>
          <xm:sqref>G20 K20 O20 S20</xm:sqref>
        </x14:dataValidation>
        <x14:dataValidation type="list" allowBlank="1" showInputMessage="1" showErrorMessage="1" promptTitle="Yes/No" xr:uid="{73ADBF54-6FA2-4DBF-B1D7-942F8ADD651F}">
          <x14:formula1>
            <xm:f>Saraksti!$B$274:$B$276</xm:f>
          </x14:formula1>
          <xm:sqref>G21 K21 O21 S21</xm:sqref>
        </x14:dataValidation>
        <x14:dataValidation type="list" allowBlank="1" showInputMessage="1" showErrorMessage="1" promptTitle="Yes/No" xr:uid="{F75801BF-BB2C-4FA8-B6F4-34113E6E87A8}">
          <x14:formula1>
            <xm:f>Saraksti!$B$278:$B$282</xm:f>
          </x14:formula1>
          <xm:sqref>G22 K22 O22 S22</xm:sqref>
        </x14:dataValidation>
        <x14:dataValidation type="list" allowBlank="1" showInputMessage="1" showErrorMessage="1" promptTitle="Yes/No" xr:uid="{CC995427-05A9-4EF4-9843-953635F67F94}">
          <x14:formula1>
            <xm:f>Saraksti!$B$284:$B$286</xm:f>
          </x14:formula1>
          <xm:sqref>G23 K23 O23 S23</xm:sqref>
        </x14:dataValidation>
        <x14:dataValidation type="list" allowBlank="1" showInputMessage="1" showErrorMessage="1" promptTitle="Yes/No" xr:uid="{D1DE2811-A976-42C4-A2A9-7DAD297A3ED7}">
          <x14:formula1>
            <xm:f>Saraksti!$B$288:$B$290</xm:f>
          </x14:formula1>
          <xm:sqref>G24 K24 O24 S24</xm:sqref>
        </x14:dataValidation>
        <x14:dataValidation type="list" allowBlank="1" showInputMessage="1" showErrorMessage="1" promptTitle="Yes/No" xr:uid="{2BBF4AB6-E19C-40C8-9F2B-2621EDF520E0}">
          <x14:formula1>
            <xm:f>Saraksti!$B$292:$B$297</xm:f>
          </x14:formula1>
          <xm:sqref>G25 K25 O25 S25</xm:sqref>
        </x14:dataValidation>
        <x14:dataValidation type="list" allowBlank="1" showInputMessage="1" showErrorMessage="1" promptTitle="Yes/No" xr:uid="{BA12FDBF-4C6E-4C05-A210-03A4C65AA805}">
          <x14:formula1>
            <xm:f>Saraksti!$B$299:$B$301</xm:f>
          </x14:formula1>
          <xm:sqref>G26 K26 O26 S26</xm:sqref>
        </x14:dataValidation>
        <x14:dataValidation type="list" allowBlank="1" showInputMessage="1" promptTitle="Select/Define measure/action" xr:uid="{00DE7CBA-C147-4DF7-8971-C75043211623}">
          <x14:formula1>
            <xm:f>Pasakumi!$A$46:$A$53</xm:f>
          </x14:formula1>
          <xm:sqref>G7 K7 O7 S7</xm:sqref>
        </x14:dataValidation>
        <x14:dataValidation type="list" allowBlank="1" showInputMessage="1" showErrorMessage="1" xr:uid="{91F9AD9C-10EC-40F5-BCC1-125929DAE2D1}">
          <x14:formula1>
            <xm:f>Saraksti!$N$12:$N$26</xm:f>
          </x14:formula1>
          <xm:sqref>G12:G13 S12:S13 O12:O13 K12:K13</xm:sqref>
        </x14:dataValidation>
        <x14:dataValidation type="list" allowBlank="1" showInputMessage="1" showErrorMessage="1" promptTitle="Yes/No" xr:uid="{F2741C42-60BE-4424-93AD-FFBD66429B87}">
          <x14:formula1>
            <xm:f>Saraksti!$N$12:$N$26</xm:f>
          </x14:formula1>
          <xm:sqref>G9:G11 S9:S11 O9:O11 K9:K11</xm:sqref>
        </x14:dataValidation>
        <x14:dataValidation type="list" allowBlank="1" showInputMessage="1" showErrorMessage="1" promptTitle="Yes/No" xr:uid="{837DE3BE-FA79-477F-8119-BDB0D124D6C5}">
          <x14:formula1>
            <xm:f>Saraksti!$B$259:$B$261</xm:f>
          </x14:formula1>
          <xm:sqref>G18 K18 O18 S18</xm:sqref>
        </x14:dataValidation>
        <x14:dataValidation type="list" allowBlank="1" showInputMessage="1" showErrorMessage="1" promptTitle="Yes/No" xr:uid="{EC95D24E-B0D5-469C-9A0C-88080D7776F4}">
          <x14:formula1>
            <xm:f>Saraksti!$B$263:$B$266</xm:f>
          </x14:formula1>
          <xm:sqref>G19 K19 O19 S19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37033-852B-4E5D-BE29-E5226B25862D}">
  <dimension ref="A1:X301"/>
  <sheetViews>
    <sheetView topLeftCell="A232" zoomScale="85" zoomScaleNormal="85" workbookViewId="0">
      <selection activeCell="N248" sqref="N248"/>
    </sheetView>
  </sheetViews>
  <sheetFormatPr defaultRowHeight="14.5" x14ac:dyDescent="0.35"/>
  <cols>
    <col min="1" max="1" width="20.81640625" bestFit="1" customWidth="1"/>
    <col min="2" max="2" width="31.54296875" customWidth="1"/>
    <col min="3" max="3" width="9.54296875" customWidth="1"/>
    <col min="4" max="7" width="16" customWidth="1"/>
    <col min="8" max="11" width="10.1796875" bestFit="1" customWidth="1"/>
    <col min="12" max="12" width="9.1796875" customWidth="1"/>
    <col min="14" max="14" width="33.81640625" customWidth="1"/>
    <col min="15" max="15" width="8.54296875" customWidth="1"/>
    <col min="16" max="19" width="13.1796875" customWidth="1"/>
    <col min="20" max="23" width="10.1796875" bestFit="1" customWidth="1"/>
    <col min="24" max="45" width="8.54296875" customWidth="1"/>
  </cols>
  <sheetData>
    <row r="1" spans="1:24" x14ac:dyDescent="0.35">
      <c r="A1" s="58"/>
      <c r="B1" s="58"/>
      <c r="C1" s="58"/>
      <c r="D1" s="58"/>
      <c r="E1" s="58"/>
      <c r="F1" s="58"/>
      <c r="G1" s="58"/>
      <c r="H1" s="58"/>
      <c r="I1" s="58"/>
      <c r="J1" s="58"/>
      <c r="K1" s="58"/>
      <c r="L1" s="58"/>
      <c r="M1" s="58"/>
      <c r="N1" s="58"/>
      <c r="O1" s="58"/>
      <c r="P1" s="58"/>
      <c r="Q1" s="58"/>
      <c r="R1" s="58"/>
      <c r="S1" s="58"/>
      <c r="T1" s="58"/>
      <c r="U1" s="58"/>
      <c r="V1" s="58"/>
      <c r="W1" s="58"/>
      <c r="X1" s="58"/>
    </row>
    <row r="2" spans="1:24" ht="29" x14ac:dyDescent="0.35">
      <c r="A2" s="59" t="s">
        <v>117</v>
      </c>
      <c r="C2" s="46" t="s">
        <v>116</v>
      </c>
      <c r="D2" s="36" t="s">
        <v>108</v>
      </c>
      <c r="E2" s="36" t="s">
        <v>109</v>
      </c>
      <c r="F2" s="36" t="s">
        <v>114</v>
      </c>
      <c r="G2" s="36" t="s">
        <v>115</v>
      </c>
      <c r="H2" s="39" t="s">
        <v>110</v>
      </c>
      <c r="I2" s="39" t="s">
        <v>111</v>
      </c>
      <c r="J2" s="39" t="s">
        <v>112</v>
      </c>
      <c r="K2" s="39" t="s">
        <v>113</v>
      </c>
      <c r="L2" s="42" t="s">
        <v>65</v>
      </c>
      <c r="O2" s="49" t="s">
        <v>116</v>
      </c>
      <c r="P2" s="50" t="s">
        <v>108</v>
      </c>
      <c r="Q2" s="50" t="s">
        <v>109</v>
      </c>
      <c r="R2" s="50" t="s">
        <v>114</v>
      </c>
      <c r="S2" s="50" t="s">
        <v>115</v>
      </c>
      <c r="T2" s="51" t="s">
        <v>110</v>
      </c>
      <c r="U2" s="51" t="s">
        <v>111</v>
      </c>
      <c r="V2" s="51" t="s">
        <v>112</v>
      </c>
      <c r="W2" s="51" t="s">
        <v>113</v>
      </c>
      <c r="X2" s="52" t="s">
        <v>65</v>
      </c>
    </row>
    <row r="3" spans="1:24" x14ac:dyDescent="0.35">
      <c r="A3" t="s">
        <v>66</v>
      </c>
      <c r="B3" s="13" t="s">
        <v>52</v>
      </c>
      <c r="C3" s="47" t="s">
        <v>107</v>
      </c>
      <c r="D3" s="37"/>
      <c r="E3" s="37"/>
      <c r="F3" s="37"/>
      <c r="G3" s="37"/>
      <c r="H3" s="40"/>
      <c r="I3" s="40"/>
      <c r="J3" s="40"/>
      <c r="K3" s="40"/>
      <c r="L3" s="43">
        <v>3</v>
      </c>
      <c r="N3" s="13" t="s">
        <v>52</v>
      </c>
      <c r="O3" s="47" t="s">
        <v>107</v>
      </c>
      <c r="P3" s="37"/>
      <c r="Q3" s="37"/>
      <c r="R3" s="37"/>
      <c r="S3" s="37"/>
      <c r="T3" s="40"/>
      <c r="U3" s="40"/>
      <c r="V3" s="40"/>
      <c r="W3" s="40"/>
      <c r="X3" s="43"/>
    </row>
    <row r="4" spans="1:24" x14ac:dyDescent="0.35">
      <c r="B4" s="16" t="s">
        <v>67</v>
      </c>
      <c r="C4" s="46">
        <v>2</v>
      </c>
      <c r="D4" s="36" t="str">
        <f>'Pašvaldības infrastruktura'!G15</f>
        <v>Izvēlēties</v>
      </c>
      <c r="E4" s="36" t="str">
        <f>'Pašvaldības infrastruktura'!K15</f>
        <v>Izvēlēties</v>
      </c>
      <c r="F4" s="36" t="str">
        <f>'Pašvaldības infrastruktura'!O15</f>
        <v>Izvēlēties</v>
      </c>
      <c r="G4" s="36" t="str">
        <f>'Pašvaldības infrastruktura'!S15</f>
        <v>Izvēlēties</v>
      </c>
      <c r="H4" s="39" t="str">
        <f>IF(D4=B3,C3,IF(D4=B4,C4,IF(D4=B5,C5,IF(D4=B6,C6,C7))))</f>
        <v>-</v>
      </c>
      <c r="I4" s="39" t="str">
        <f>IF(E4=B3,C3,IF(E4=B4,C4,IF(E4=B5,C5,IF(E4=B6,C6,C7))))</f>
        <v>-</v>
      </c>
      <c r="J4" s="39" t="str">
        <f>IF(F4=B3,C3,IF(F4=B4,C4,IF(F4=B5,C5,IF(F4=B6,C6,C7))))</f>
        <v>-</v>
      </c>
      <c r="K4" s="39" t="str">
        <f>IF(G4=B3,C3,IF(G4=B4,C4,IF(G4=B5,C5,IF(G4=B6,C6,C7))))</f>
        <v>-</v>
      </c>
      <c r="L4" s="44"/>
      <c r="N4" s="16" t="s">
        <v>50</v>
      </c>
      <c r="O4" s="46">
        <v>1</v>
      </c>
      <c r="P4" s="36" t="str">
        <f>'Pašvaldības infrastruktura'!Joma</f>
        <v>Izvēlēties</v>
      </c>
      <c r="Q4" s="36" t="str">
        <f>'Pašvaldības infrastruktura'!K8</f>
        <v>Izvēlēties</v>
      </c>
      <c r="R4" s="36" t="str">
        <f>'Pašvaldības infrastruktura'!O8</f>
        <v>Izvēlēties</v>
      </c>
      <c r="S4" s="36" t="str">
        <f>'Pašvaldības infrastruktura'!S8</f>
        <v>Izvēlēties</v>
      </c>
      <c r="T4" s="39" t="str">
        <f>IF(P4=N3,O3,IF(P4=N4,O4,IF(P4=N5,O5,IF(P4=N6,O6,IF(P4=N7,O7,IF(P4=N8,O8,O9))))))</f>
        <v>-</v>
      </c>
      <c r="U4" s="39" t="str">
        <f>IF(Q4=N3,O3,IF(Q4=N4,O4,IF(Q4=N5,O5,IF(Q4=N6,O6,IF(Q4=N7,O7,IF(Q4=N8,O8,O9))))))</f>
        <v>-</v>
      </c>
      <c r="V4" s="39" t="str">
        <f>IF(R4=N3,O3,IF(R4=N4,O4,IF(R4=N5,O5,IF(R4=N6,O6,IF(R4=N7,O7,IF(R4=N8,O8,O9))))))</f>
        <v>-</v>
      </c>
      <c r="W4" s="39" t="str">
        <f>IF(S4=N3,O3,IF(S4=N4,O4,IF(S4=N5,O5,IF(S4=N6,O6,IF(S4=N7,O7,IF(S4=N8,O8,O9))))))</f>
        <v>-</v>
      </c>
      <c r="X4" s="44">
        <v>1</v>
      </c>
    </row>
    <row r="5" spans="1:24" x14ac:dyDescent="0.35">
      <c r="B5" s="16" t="s">
        <v>55</v>
      </c>
      <c r="C5" s="46">
        <v>1</v>
      </c>
      <c r="D5" s="36"/>
      <c r="E5" s="36"/>
      <c r="F5" s="36"/>
      <c r="G5" s="36"/>
      <c r="H5" s="39"/>
      <c r="I5" s="39"/>
      <c r="J5" s="39"/>
      <c r="K5" s="39"/>
      <c r="L5" s="44"/>
      <c r="N5" t="s">
        <v>207</v>
      </c>
      <c r="O5" s="46">
        <v>1</v>
      </c>
      <c r="P5" s="36"/>
      <c r="Q5" s="36"/>
      <c r="R5" s="36"/>
      <c r="S5" s="36"/>
      <c r="T5" s="39"/>
      <c r="U5" s="39"/>
      <c r="V5" s="39"/>
      <c r="W5" s="39"/>
      <c r="X5" s="44"/>
    </row>
    <row r="6" spans="1:24" x14ac:dyDescent="0.35">
      <c r="B6" s="16" t="s">
        <v>68</v>
      </c>
      <c r="C6" s="46">
        <v>0</v>
      </c>
      <c r="D6" s="36"/>
      <c r="E6" s="36"/>
      <c r="F6" s="36"/>
      <c r="G6" s="36"/>
      <c r="H6" s="39"/>
      <c r="I6" s="39"/>
      <c r="J6" s="39"/>
      <c r="K6" s="39"/>
      <c r="L6" s="44"/>
      <c r="N6" t="s">
        <v>211</v>
      </c>
      <c r="O6" s="46">
        <v>1</v>
      </c>
      <c r="P6" s="36"/>
      <c r="Q6" s="36"/>
      <c r="R6" s="36"/>
      <c r="S6" s="36"/>
      <c r="T6" s="39"/>
      <c r="U6" s="39"/>
      <c r="V6" s="39"/>
      <c r="W6" s="39"/>
      <c r="X6" s="44"/>
    </row>
    <row r="7" spans="1:24" x14ac:dyDescent="0.35">
      <c r="B7" s="18" t="s">
        <v>70</v>
      </c>
      <c r="C7" s="48">
        <v>0</v>
      </c>
      <c r="D7" s="38"/>
      <c r="E7" s="38"/>
      <c r="F7" s="38"/>
      <c r="G7" s="38"/>
      <c r="H7" s="41"/>
      <c r="I7" s="41"/>
      <c r="J7" s="41"/>
      <c r="K7" s="41"/>
      <c r="L7" s="45"/>
      <c r="N7" s="16" t="s">
        <v>53</v>
      </c>
      <c r="O7" s="46">
        <v>2</v>
      </c>
      <c r="P7" s="36"/>
      <c r="Q7" s="36"/>
      <c r="R7" s="36"/>
      <c r="S7" s="36"/>
      <c r="T7" s="39"/>
      <c r="U7" s="39"/>
      <c r="V7" s="39"/>
      <c r="W7" s="39"/>
      <c r="X7" s="44"/>
    </row>
    <row r="8" spans="1:24" x14ac:dyDescent="0.35">
      <c r="N8" t="s">
        <v>208</v>
      </c>
      <c r="O8" s="46">
        <v>2</v>
      </c>
      <c r="P8" s="36"/>
      <c r="Q8" s="36"/>
      <c r="R8" s="36"/>
      <c r="S8" s="36"/>
      <c r="T8" s="39"/>
      <c r="U8" s="39"/>
      <c r="V8" s="39"/>
      <c r="W8" s="39"/>
      <c r="X8" s="44"/>
    </row>
    <row r="9" spans="1:24" x14ac:dyDescent="0.35">
      <c r="A9" t="s">
        <v>71</v>
      </c>
      <c r="B9" s="13" t="s">
        <v>52</v>
      </c>
      <c r="C9" s="47" t="s">
        <v>107</v>
      </c>
      <c r="D9" s="37"/>
      <c r="E9" s="37"/>
      <c r="F9" s="37"/>
      <c r="G9" s="37"/>
      <c r="H9" s="40"/>
      <c r="I9" s="40"/>
      <c r="J9" s="40"/>
      <c r="K9" s="40"/>
      <c r="L9" s="43">
        <v>2</v>
      </c>
      <c r="N9" s="18" t="s">
        <v>69</v>
      </c>
      <c r="O9" s="48">
        <v>3</v>
      </c>
      <c r="P9" s="38"/>
      <c r="Q9" s="38"/>
      <c r="R9" s="38"/>
      <c r="S9" s="38"/>
      <c r="T9" s="41"/>
      <c r="U9" s="41"/>
      <c r="V9" s="41"/>
      <c r="W9" s="41"/>
      <c r="X9" s="45"/>
    </row>
    <row r="10" spans="1:24" x14ac:dyDescent="0.35">
      <c r="B10" s="16" t="s">
        <v>73</v>
      </c>
      <c r="C10" s="46">
        <v>1</v>
      </c>
      <c r="D10" s="36" t="str">
        <f>'Pašvaldības infrastruktura'!G16</f>
        <v>Izvēlēties</v>
      </c>
      <c r="E10" s="36" t="str">
        <f>'Pašvaldības infrastruktura'!K16</f>
        <v>Izvēlēties</v>
      </c>
      <c r="F10" s="36" t="str">
        <f>'Pašvaldības infrastruktura'!O16</f>
        <v>Izvēlēties</v>
      </c>
      <c r="G10" s="36" t="str">
        <f>'Pašvaldības infrastruktura'!S16</f>
        <v>Izvēlēties</v>
      </c>
      <c r="H10" s="39" t="str">
        <f>IF(D10=B9,C9,IF(D10=B10,C10,C11))</f>
        <v>-</v>
      </c>
      <c r="I10" s="39" t="str">
        <f>IF(E10=B9,C9,IF(E10=B10,C10,C11))</f>
        <v>-</v>
      </c>
      <c r="J10" s="39" t="str">
        <f>IF(F10=B9,C9,IF(F10=B10,C10,C11))</f>
        <v>-</v>
      </c>
      <c r="K10" s="39" t="str">
        <f>IF(G10=B9,C9,IF(G10=B10,C10,C11))</f>
        <v>-</v>
      </c>
      <c r="L10" s="44"/>
    </row>
    <row r="11" spans="1:24" x14ac:dyDescent="0.35">
      <c r="B11" s="18" t="s">
        <v>75</v>
      </c>
      <c r="C11" s="48">
        <v>0</v>
      </c>
      <c r="D11" s="38"/>
      <c r="E11" s="38"/>
      <c r="F11" s="38"/>
      <c r="G11" s="38"/>
      <c r="H11" s="41"/>
      <c r="I11" s="41"/>
      <c r="J11" s="41"/>
      <c r="K11" s="41"/>
      <c r="L11" s="45"/>
    </row>
    <row r="12" spans="1:24" x14ac:dyDescent="0.35">
      <c r="N12" s="13" t="s">
        <v>52</v>
      </c>
      <c r="O12" s="14"/>
      <c r="P12" s="14"/>
      <c r="Q12" s="14"/>
      <c r="R12" s="14"/>
      <c r="S12" s="14"/>
      <c r="T12" s="15"/>
    </row>
    <row r="13" spans="1:24" x14ac:dyDescent="0.35">
      <c r="N13" s="16" t="s">
        <v>72</v>
      </c>
      <c r="T13" s="17"/>
    </row>
    <row r="14" spans="1:24" x14ac:dyDescent="0.35">
      <c r="A14" t="s">
        <v>78</v>
      </c>
      <c r="B14" s="13" t="s">
        <v>52</v>
      </c>
      <c r="C14" s="47" t="s">
        <v>107</v>
      </c>
      <c r="D14" s="37"/>
      <c r="E14" s="37"/>
      <c r="F14" s="37"/>
      <c r="G14" s="37"/>
      <c r="H14" s="40"/>
      <c r="I14" s="40"/>
      <c r="J14" s="40"/>
      <c r="K14" s="40"/>
      <c r="L14" s="43">
        <v>2</v>
      </c>
      <c r="N14" s="16" t="s">
        <v>74</v>
      </c>
      <c r="T14" s="17"/>
    </row>
    <row r="15" spans="1:24" x14ac:dyDescent="0.35">
      <c r="B15" s="16" t="s">
        <v>80</v>
      </c>
      <c r="C15" s="46">
        <v>1</v>
      </c>
      <c r="D15" s="36" t="str">
        <f>'Pašvaldības infrastruktura'!G17</f>
        <v>Izvēlēties</v>
      </c>
      <c r="E15" s="36" t="str">
        <f>'Pašvaldības infrastruktura'!K17</f>
        <v>Izvēlēties</v>
      </c>
      <c r="F15" s="36" t="str">
        <f>'Pašvaldības infrastruktura'!O17</f>
        <v>Izvēlēties</v>
      </c>
      <c r="G15" s="36" t="str">
        <f>'Pašvaldības infrastruktura'!S17</f>
        <v>Izvēlēties</v>
      </c>
      <c r="H15" s="39" t="str">
        <f>IF(D15=B14,C14,IF(D15=B15,C15,C16))</f>
        <v>-</v>
      </c>
      <c r="I15" s="39" t="str">
        <f>IF(E15=B14,C14,IF(E15=B15,C15,C16))</f>
        <v>-</v>
      </c>
      <c r="J15" s="39" t="str">
        <f>IF(F15=B14,C14,IF(F15=B15,C15,C16))</f>
        <v>-</v>
      </c>
      <c r="K15" s="39" t="str">
        <f>IF(G15=B14,C14,IF(G15=B15,C15,C16))</f>
        <v>-</v>
      </c>
      <c r="L15" s="44"/>
      <c r="N15" s="16" t="s">
        <v>76</v>
      </c>
      <c r="T15" s="17"/>
    </row>
    <row r="16" spans="1:24" x14ac:dyDescent="0.35">
      <c r="B16" s="18" t="s">
        <v>75</v>
      </c>
      <c r="C16" s="48">
        <v>0</v>
      </c>
      <c r="D16" s="38"/>
      <c r="E16" s="38"/>
      <c r="F16" s="38"/>
      <c r="G16" s="38"/>
      <c r="H16" s="41"/>
      <c r="I16" s="41"/>
      <c r="J16" s="41"/>
      <c r="K16" s="41"/>
      <c r="L16" s="45"/>
      <c r="N16" s="16" t="s">
        <v>77</v>
      </c>
      <c r="T16" s="17"/>
    </row>
    <row r="17" spans="1:20" x14ac:dyDescent="0.35">
      <c r="N17" s="16" t="s">
        <v>205</v>
      </c>
      <c r="T17" s="17"/>
    </row>
    <row r="18" spans="1:20" x14ac:dyDescent="0.35">
      <c r="A18" t="s">
        <v>84</v>
      </c>
      <c r="B18" s="13" t="s">
        <v>52</v>
      </c>
      <c r="C18" s="47" t="s">
        <v>107</v>
      </c>
      <c r="D18" s="37"/>
      <c r="E18" s="37"/>
      <c r="F18" s="37"/>
      <c r="G18" s="37"/>
      <c r="H18" s="40"/>
      <c r="I18" s="40"/>
      <c r="J18" s="40"/>
      <c r="K18" s="40"/>
      <c r="L18" s="43">
        <v>1</v>
      </c>
      <c r="N18" s="16" t="s">
        <v>79</v>
      </c>
      <c r="T18" s="17"/>
    </row>
    <row r="19" spans="1:20" x14ac:dyDescent="0.35">
      <c r="B19" s="16" t="s">
        <v>61</v>
      </c>
      <c r="C19" s="46">
        <v>1</v>
      </c>
      <c r="D19" s="36" t="str">
        <f>'Pašvaldības infrastruktura'!G18</f>
        <v>Izvēlēties</v>
      </c>
      <c r="E19" s="36" t="str">
        <f>'Pašvaldības infrastruktura'!K18</f>
        <v>Izvēlēties</v>
      </c>
      <c r="F19" s="36" t="str">
        <f>'Pašvaldības infrastruktura'!O18</f>
        <v>Izvēlēties</v>
      </c>
      <c r="G19" s="36" t="str">
        <f>'Pašvaldības infrastruktura'!S18</f>
        <v>Izvēlēties</v>
      </c>
      <c r="H19" s="39" t="str">
        <f>IF(D19=B18,C18,IF(D19=B19,C19,C20))</f>
        <v>-</v>
      </c>
      <c r="I19" s="39" t="str">
        <f>IF(E19=B18,C18,IF(E19=B19,C19,C20))</f>
        <v>-</v>
      </c>
      <c r="J19" s="39" t="str">
        <f>IF(F19=B18,C18,IF(F19=B19,C19,C20))</f>
        <v>-</v>
      </c>
      <c r="K19" s="39" t="str">
        <f>IF(G19=B18,C18,IF(G19=B19,C19,C20))</f>
        <v>-</v>
      </c>
      <c r="L19" s="44"/>
      <c r="N19" s="16" t="s">
        <v>81</v>
      </c>
      <c r="T19" s="17"/>
    </row>
    <row r="20" spans="1:20" x14ac:dyDescent="0.35">
      <c r="B20" s="18" t="s">
        <v>57</v>
      </c>
      <c r="C20" s="48">
        <v>0</v>
      </c>
      <c r="D20" s="38"/>
      <c r="E20" s="38"/>
      <c r="F20" s="38"/>
      <c r="G20" s="38"/>
      <c r="H20" s="41"/>
      <c r="I20" s="41"/>
      <c r="J20" s="41"/>
      <c r="K20" s="41"/>
      <c r="L20" s="45"/>
      <c r="N20" s="16" t="s">
        <v>82</v>
      </c>
      <c r="T20" s="17"/>
    </row>
    <row r="21" spans="1:20" x14ac:dyDescent="0.35">
      <c r="N21" s="16" t="s">
        <v>83</v>
      </c>
      <c r="T21" s="17"/>
    </row>
    <row r="22" spans="1:20" x14ac:dyDescent="0.35">
      <c r="A22" t="s">
        <v>89</v>
      </c>
      <c r="B22" s="13" t="s">
        <v>52</v>
      </c>
      <c r="C22" s="47" t="s">
        <v>107</v>
      </c>
      <c r="D22" s="37"/>
      <c r="E22" s="37"/>
      <c r="F22" s="37"/>
      <c r="G22" s="37"/>
      <c r="H22" s="40"/>
      <c r="I22" s="40"/>
      <c r="J22" s="40"/>
      <c r="K22" s="40"/>
      <c r="L22" s="43">
        <v>3</v>
      </c>
      <c r="N22" s="16" t="s">
        <v>85</v>
      </c>
      <c r="T22" s="17"/>
    </row>
    <row r="23" spans="1:20" x14ac:dyDescent="0.35">
      <c r="B23" s="16" t="s">
        <v>61</v>
      </c>
      <c r="C23" s="46">
        <v>2</v>
      </c>
      <c r="D23" s="36" t="str">
        <f>'Pašvaldības infrastruktura'!G19</f>
        <v>Izvēlēties</v>
      </c>
      <c r="E23" s="36" t="str">
        <f>'Pašvaldības infrastruktura'!K19</f>
        <v>Izvēlēties</v>
      </c>
      <c r="F23" s="36" t="str">
        <f>'Pašvaldības infrastruktura'!O19</f>
        <v>Izvēlēties</v>
      </c>
      <c r="G23" s="36" t="str">
        <f>'Pašvaldības infrastruktura'!S19</f>
        <v>Izvēlēties</v>
      </c>
      <c r="H23" s="39" t="str">
        <f>IF(D23=B22,C22,IF(D23=B23,C23,IF(D23=B24,C24,C25)))</f>
        <v>-</v>
      </c>
      <c r="I23" s="39" t="str">
        <f>IF(E23=B22,C22,IF(E23=B23,C23,IF(E23=B24,C24,C25)))</f>
        <v>-</v>
      </c>
      <c r="J23" s="39" t="str">
        <f>IF(F23=B22,C22,IF(F23=B23,C23,IF(F23=B24,C24,C25)))</f>
        <v>-</v>
      </c>
      <c r="K23" s="39" t="str">
        <f>IF(G23=B22,C22,IF(G23=B23,C23,IF(G23=B24,C24,C25)))</f>
        <v>-</v>
      </c>
      <c r="L23" s="44"/>
      <c r="N23" s="16" t="s">
        <v>86</v>
      </c>
      <c r="T23" s="17"/>
    </row>
    <row r="24" spans="1:20" x14ac:dyDescent="0.35">
      <c r="B24" s="16" t="s">
        <v>206</v>
      </c>
      <c r="C24" s="46">
        <v>1</v>
      </c>
      <c r="D24" s="36"/>
      <c r="E24" s="36"/>
      <c r="F24" s="36"/>
      <c r="G24" s="36"/>
      <c r="H24" s="39"/>
      <c r="I24" s="39"/>
      <c r="J24" s="39"/>
      <c r="K24" s="39"/>
      <c r="L24" s="44"/>
      <c r="N24" s="16" t="s">
        <v>87</v>
      </c>
      <c r="T24" s="17"/>
    </row>
    <row r="25" spans="1:20" x14ac:dyDescent="0.35">
      <c r="B25" s="18" t="s">
        <v>57</v>
      </c>
      <c r="C25" s="48">
        <v>0</v>
      </c>
      <c r="D25" s="38"/>
      <c r="E25" s="38"/>
      <c r="F25" s="38"/>
      <c r="G25" s="38"/>
      <c r="H25" s="41"/>
      <c r="I25" s="41"/>
      <c r="J25" s="41"/>
      <c r="K25" s="41"/>
      <c r="L25" s="45"/>
      <c r="N25" s="16" t="s">
        <v>88</v>
      </c>
      <c r="T25" s="17"/>
    </row>
    <row r="26" spans="1:20" x14ac:dyDescent="0.35">
      <c r="N26" s="18" t="s">
        <v>90</v>
      </c>
      <c r="O26" s="19"/>
      <c r="P26" s="19"/>
      <c r="Q26" s="19"/>
      <c r="R26" s="19"/>
      <c r="S26" s="19"/>
      <c r="T26" s="20"/>
    </row>
    <row r="27" spans="1:20" x14ac:dyDescent="0.35">
      <c r="A27" t="s">
        <v>91</v>
      </c>
      <c r="B27" s="13" t="s">
        <v>52</v>
      </c>
      <c r="C27" s="47" t="s">
        <v>107</v>
      </c>
      <c r="D27" s="37"/>
      <c r="E27" s="37"/>
      <c r="F27" s="37"/>
      <c r="G27" s="37"/>
      <c r="H27" s="40"/>
      <c r="I27" s="40"/>
      <c r="J27" s="40"/>
      <c r="K27" s="40"/>
      <c r="L27" s="43">
        <v>1</v>
      </c>
    </row>
    <row r="28" spans="1:20" x14ac:dyDescent="0.35">
      <c r="B28" s="16" t="s">
        <v>92</v>
      </c>
      <c r="C28" s="46">
        <v>3</v>
      </c>
      <c r="D28" s="36" t="str">
        <f>'Pašvaldības infrastruktura'!G20</f>
        <v>Izvēlēties</v>
      </c>
      <c r="E28" s="36" t="str">
        <f>'Pašvaldības infrastruktura'!K20</f>
        <v>Izvēlēties</v>
      </c>
      <c r="F28" s="36" t="str">
        <f>'Pašvaldības infrastruktura'!O20</f>
        <v>Izvēlēties</v>
      </c>
      <c r="G28" s="36" t="str">
        <f>'Pašvaldības infrastruktura'!S20</f>
        <v>Izvēlēties</v>
      </c>
      <c r="H28" s="39" t="str">
        <f>IF(D28=B27,C27,IF(D28=B28,C28,IF(D28=B29,C29,IF(D28=B30,C30,C31))))</f>
        <v>-</v>
      </c>
      <c r="I28" s="39" t="str">
        <f>IF(E28=B27,C27,IF(E28=B28,C28,IF(E28=B29,C29,IF(E28=B30,C30,C31))))</f>
        <v>-</v>
      </c>
      <c r="J28" s="39" t="str">
        <f>IF(F28=B27,C27,IF(F28=B28,C28,IF(F28=B29,C29,IF(F28=B30,C30,C31))))</f>
        <v>-</v>
      </c>
      <c r="K28" s="39" t="str">
        <f>IF(G28=B27,C27,IF(G28=B28,C28,IF(G28=B29,C29,IF(G28=B30,C30,C31))))</f>
        <v>-</v>
      </c>
      <c r="L28" s="44"/>
    </row>
    <row r="29" spans="1:20" x14ac:dyDescent="0.35">
      <c r="B29" s="16" t="s">
        <v>58</v>
      </c>
      <c r="C29" s="46">
        <v>2</v>
      </c>
      <c r="D29" s="36"/>
      <c r="E29" s="36"/>
      <c r="F29" s="36"/>
      <c r="G29" s="36"/>
      <c r="H29" s="39"/>
      <c r="I29" s="39"/>
      <c r="J29" s="39"/>
      <c r="K29" s="39"/>
      <c r="L29" s="44"/>
    </row>
    <row r="30" spans="1:20" x14ac:dyDescent="0.35">
      <c r="B30" s="16" t="s">
        <v>93</v>
      </c>
      <c r="C30" s="46">
        <v>1</v>
      </c>
      <c r="D30" s="36"/>
      <c r="E30" s="36"/>
      <c r="F30" s="36"/>
      <c r="G30" s="36"/>
      <c r="H30" s="39"/>
      <c r="I30" s="39"/>
      <c r="J30" s="39"/>
      <c r="K30" s="39"/>
      <c r="L30" s="44"/>
    </row>
    <row r="31" spans="1:20" x14ac:dyDescent="0.35">
      <c r="B31" s="18" t="s">
        <v>60</v>
      </c>
      <c r="C31" s="48">
        <v>0</v>
      </c>
      <c r="D31" s="38"/>
      <c r="E31" s="38"/>
      <c r="F31" s="38"/>
      <c r="G31" s="38"/>
      <c r="H31" s="41"/>
      <c r="I31" s="41"/>
      <c r="J31" s="41"/>
      <c r="K31" s="41"/>
      <c r="L31" s="45"/>
    </row>
    <row r="33" spans="1:12" x14ac:dyDescent="0.35">
      <c r="A33" t="s">
        <v>94</v>
      </c>
      <c r="B33" s="13" t="s">
        <v>52</v>
      </c>
      <c r="C33" s="47" t="s">
        <v>107</v>
      </c>
      <c r="D33" s="37"/>
      <c r="E33" s="37"/>
      <c r="F33" s="37"/>
      <c r="G33" s="37"/>
      <c r="H33" s="40"/>
      <c r="I33" s="40"/>
      <c r="J33" s="40"/>
      <c r="K33" s="40"/>
      <c r="L33" s="43">
        <v>2</v>
      </c>
    </row>
    <row r="34" spans="1:12" x14ac:dyDescent="0.35">
      <c r="B34" s="16" t="s">
        <v>61</v>
      </c>
      <c r="C34" s="46">
        <v>1</v>
      </c>
      <c r="D34" s="36" t="str">
        <f>'Pašvaldības infrastruktura'!G21</f>
        <v>Izvēlēties</v>
      </c>
      <c r="E34" s="36" t="str">
        <f>'Pašvaldības infrastruktura'!K21</f>
        <v>Izvēlēties</v>
      </c>
      <c r="F34" s="36" t="str">
        <f>'Pašvaldības infrastruktura'!O21</f>
        <v>Izvēlēties</v>
      </c>
      <c r="G34" s="36" t="str">
        <f>'Pašvaldības infrastruktura'!S21</f>
        <v>Izvēlēties</v>
      </c>
      <c r="H34" s="39" t="str">
        <f>IF(D34=B33,C33,IF(D34=B34,C34,C35))</f>
        <v>-</v>
      </c>
      <c r="I34" s="39" t="str">
        <f>IF(E34=B33,C33,IF(E34=B34,C34,C35))</f>
        <v>-</v>
      </c>
      <c r="J34" s="39" t="str">
        <f>IF(F34=B33,C33,IF(F34=B34,C34,C35))</f>
        <v>-</v>
      </c>
      <c r="K34" s="39" t="str">
        <f>IF(G34=B33,C33,IF(G34=B34,C34,C35))</f>
        <v>-</v>
      </c>
      <c r="L34" s="44"/>
    </row>
    <row r="35" spans="1:12" x14ac:dyDescent="0.35">
      <c r="B35" s="18" t="s">
        <v>57</v>
      </c>
      <c r="C35" s="48">
        <v>0</v>
      </c>
      <c r="D35" s="38"/>
      <c r="E35" s="38"/>
      <c r="F35" s="38"/>
      <c r="G35" s="38"/>
      <c r="H35" s="41"/>
      <c r="I35" s="41"/>
      <c r="J35" s="41"/>
      <c r="K35" s="41"/>
      <c r="L35" s="45"/>
    </row>
    <row r="37" spans="1:12" x14ac:dyDescent="0.35">
      <c r="A37" t="s">
        <v>95</v>
      </c>
      <c r="B37" s="13" t="s">
        <v>52</v>
      </c>
      <c r="C37" s="47" t="s">
        <v>107</v>
      </c>
      <c r="D37" s="37"/>
      <c r="E37" s="37"/>
      <c r="F37" s="37"/>
      <c r="G37" s="37"/>
      <c r="H37" s="40"/>
      <c r="I37" s="40"/>
      <c r="J37" s="40"/>
      <c r="K37" s="40"/>
      <c r="L37" s="43">
        <v>3</v>
      </c>
    </row>
    <row r="38" spans="1:12" x14ac:dyDescent="0.35">
      <c r="B38" s="16" t="s">
        <v>92</v>
      </c>
      <c r="C38" s="46">
        <v>3</v>
      </c>
      <c r="D38" s="36" t="str">
        <f>'Pašvaldības infrastruktura'!G22</f>
        <v>Izvēlēties</v>
      </c>
      <c r="E38" s="36" t="str">
        <f>'Pašvaldības infrastruktura'!K22</f>
        <v>Izvēlēties</v>
      </c>
      <c r="F38" s="36" t="str">
        <f>'Pašvaldības infrastruktura'!O22</f>
        <v>Izvēlēties</v>
      </c>
      <c r="G38" s="36" t="str">
        <f>'Pašvaldības infrastruktura'!S22</f>
        <v>Izvēlēties</v>
      </c>
      <c r="H38" s="39" t="str">
        <f>IF(D38=B37,C37,IF(D38=B38,C38,IF(D38=B39,C39,IF(D38=B40,C40,C41))))</f>
        <v>-</v>
      </c>
      <c r="I38" s="39" t="str">
        <f>IF(E38=B37,C37,IF(E38=B38,C38,IF(E38=B39,C39,IF(E38=B40,C40,C41))))</f>
        <v>-</v>
      </c>
      <c r="J38" s="39" t="str">
        <f>IF(F38=B37,C37,IF(F38=B38,C38,IF(F38=B39,C39,IF(F38=B40,C40,C41))))</f>
        <v>-</v>
      </c>
      <c r="K38" s="39" t="str">
        <f>IF(G38=B37,C37,IF(G38=B38,C38,IF(G38=B39,C39,IF(G38=B40,C40,C41))))</f>
        <v>-</v>
      </c>
      <c r="L38" s="44"/>
    </row>
    <row r="39" spans="1:12" x14ac:dyDescent="0.35">
      <c r="B39" s="16" t="s">
        <v>58</v>
      </c>
      <c r="C39" s="46">
        <v>2</v>
      </c>
      <c r="D39" s="36"/>
      <c r="E39" s="36"/>
      <c r="F39" s="36"/>
      <c r="G39" s="36"/>
      <c r="H39" s="39"/>
      <c r="I39" s="39"/>
      <c r="J39" s="39"/>
      <c r="K39" s="39"/>
      <c r="L39" s="44"/>
    </row>
    <row r="40" spans="1:12" x14ac:dyDescent="0.35">
      <c r="B40" s="16" t="s">
        <v>93</v>
      </c>
      <c r="C40" s="46">
        <v>1</v>
      </c>
      <c r="D40" s="36"/>
      <c r="E40" s="36"/>
      <c r="F40" s="36"/>
      <c r="G40" s="36"/>
      <c r="H40" s="39"/>
      <c r="I40" s="39"/>
      <c r="J40" s="39"/>
      <c r="K40" s="39"/>
      <c r="L40" s="44"/>
    </row>
    <row r="41" spans="1:12" x14ac:dyDescent="0.35">
      <c r="B41" s="18" t="s">
        <v>60</v>
      </c>
      <c r="C41" s="48">
        <v>0</v>
      </c>
      <c r="D41" s="38"/>
      <c r="E41" s="38"/>
      <c r="F41" s="38"/>
      <c r="G41" s="38"/>
      <c r="H41" s="41"/>
      <c r="I41" s="41"/>
      <c r="J41" s="41"/>
      <c r="K41" s="41"/>
      <c r="L41" s="45"/>
    </row>
    <row r="43" spans="1:12" x14ac:dyDescent="0.35">
      <c r="A43" t="s">
        <v>96</v>
      </c>
      <c r="B43" s="13" t="s">
        <v>52</v>
      </c>
      <c r="C43" s="47" t="s">
        <v>107</v>
      </c>
      <c r="D43" s="37"/>
      <c r="E43" s="37"/>
      <c r="F43" s="37"/>
      <c r="G43" s="37"/>
      <c r="H43" s="40"/>
      <c r="I43" s="40"/>
      <c r="J43" s="40"/>
      <c r="K43" s="40"/>
      <c r="L43" s="43">
        <v>2</v>
      </c>
    </row>
    <row r="44" spans="1:12" x14ac:dyDescent="0.35">
      <c r="B44" s="16" t="s">
        <v>61</v>
      </c>
      <c r="C44" s="46">
        <v>0</v>
      </c>
      <c r="D44" s="36" t="str">
        <f>'Pašvaldības infrastruktura'!G23</f>
        <v>Izvēlēties</v>
      </c>
      <c r="E44" s="36" t="str">
        <f>'Pašvaldības infrastruktura'!K23</f>
        <v>Izvēlēties</v>
      </c>
      <c r="F44" s="36" t="str">
        <f>'Pašvaldības infrastruktura'!O23</f>
        <v>Izvēlēties</v>
      </c>
      <c r="G44" s="36" t="str">
        <f>'Pašvaldības infrastruktura'!S23</f>
        <v>Izvēlēties</v>
      </c>
      <c r="H44" s="39" t="str">
        <f>IF(D44=B43,C43,IF(D44=B44,C44,C45))</f>
        <v>-</v>
      </c>
      <c r="I44" s="39" t="str">
        <f>IF(E44=B43,C43,IF(E44=B44,C44,C45))</f>
        <v>-</v>
      </c>
      <c r="J44" s="39" t="str">
        <f>IF(F44=B43,C43,IF(F44=B44,C44,C45))</f>
        <v>-</v>
      </c>
      <c r="K44" s="39" t="str">
        <f>IF(G44=B43,C43,IF(G44=B44,C44,C45))</f>
        <v>-</v>
      </c>
      <c r="L44" s="44"/>
    </row>
    <row r="45" spans="1:12" x14ac:dyDescent="0.35">
      <c r="B45" s="18" t="s">
        <v>57</v>
      </c>
      <c r="C45" s="48">
        <v>1</v>
      </c>
      <c r="D45" s="38"/>
      <c r="E45" s="38"/>
      <c r="F45" s="38"/>
      <c r="G45" s="38"/>
      <c r="H45" s="41"/>
      <c r="I45" s="41"/>
      <c r="J45" s="41"/>
      <c r="K45" s="41"/>
      <c r="L45" s="45"/>
    </row>
    <row r="47" spans="1:12" x14ac:dyDescent="0.35">
      <c r="A47" t="s">
        <v>97</v>
      </c>
      <c r="B47" s="13" t="s">
        <v>52</v>
      </c>
      <c r="C47" s="47" t="s">
        <v>107</v>
      </c>
      <c r="D47" s="37"/>
      <c r="E47" s="37"/>
      <c r="F47" s="37"/>
      <c r="G47" s="37"/>
      <c r="H47" s="40"/>
      <c r="I47" s="40"/>
      <c r="J47" s="40"/>
      <c r="K47" s="40"/>
      <c r="L47" s="43">
        <v>1</v>
      </c>
    </row>
    <row r="48" spans="1:12" x14ac:dyDescent="0.35">
      <c r="B48" s="21" t="s">
        <v>61</v>
      </c>
      <c r="C48" s="46">
        <v>1</v>
      </c>
      <c r="D48" s="36" t="str">
        <f>'Pašvaldības infrastruktura'!G24</f>
        <v>Izvēlēties</v>
      </c>
      <c r="E48" s="36" t="str">
        <f>'Pašvaldības infrastruktura'!K24</f>
        <v>Izvēlēties</v>
      </c>
      <c r="F48" s="36" t="str">
        <f>'Pašvaldības infrastruktura'!O24</f>
        <v>Izvēlēties</v>
      </c>
      <c r="G48" s="36" t="str">
        <f>'Pašvaldības infrastruktura'!S24</f>
        <v>Izvēlēties</v>
      </c>
      <c r="H48" s="39" t="str">
        <f>IF(D48=B47,C47,IF(D48=B48,C48,C49))</f>
        <v>-</v>
      </c>
      <c r="I48" s="39" t="str">
        <f>IF(E48=B47,C47,IF(E48=B48,C48,C49))</f>
        <v>-</v>
      </c>
      <c r="J48" s="39" t="str">
        <f>IF(F48=B47,C47,IF(F48=B48,C48,C49))</f>
        <v>-</v>
      </c>
      <c r="K48" s="39" t="str">
        <f>IF(G48=B47,C47,IF(G48=B48,C48,C49))</f>
        <v>-</v>
      </c>
      <c r="L48" s="44"/>
    </row>
    <row r="49" spans="1:24" x14ac:dyDescent="0.35">
      <c r="B49" s="22" t="s">
        <v>98</v>
      </c>
      <c r="C49" s="48">
        <v>0</v>
      </c>
      <c r="D49" s="38"/>
      <c r="E49" s="38"/>
      <c r="F49" s="38"/>
      <c r="G49" s="38"/>
      <c r="H49" s="41"/>
      <c r="I49" s="41"/>
      <c r="J49" s="41"/>
      <c r="K49" s="41"/>
      <c r="L49" s="45"/>
    </row>
    <row r="51" spans="1:24" x14ac:dyDescent="0.35">
      <c r="A51" t="s">
        <v>99</v>
      </c>
      <c r="B51" s="13" t="s">
        <v>52</v>
      </c>
      <c r="C51" s="47" t="s">
        <v>107</v>
      </c>
      <c r="D51" s="37"/>
      <c r="E51" s="37"/>
      <c r="F51" s="37"/>
      <c r="G51" s="37"/>
      <c r="H51" s="40"/>
      <c r="I51" s="40"/>
      <c r="J51" s="40"/>
      <c r="K51" s="40"/>
      <c r="L51" s="43">
        <v>3</v>
      </c>
    </row>
    <row r="52" spans="1:24" x14ac:dyDescent="0.35">
      <c r="B52" s="16" t="s">
        <v>100</v>
      </c>
      <c r="C52" s="46">
        <v>3</v>
      </c>
      <c r="D52" s="36" t="str">
        <f>'Pašvaldības infrastruktura'!G25</f>
        <v>Izvēlēties</v>
      </c>
      <c r="E52" s="36" t="str">
        <f>'Pašvaldības infrastruktura'!K25</f>
        <v>Izvēlēties</v>
      </c>
      <c r="F52" s="36" t="str">
        <f>'Pašvaldības infrastruktura'!O25</f>
        <v>Izvēlēties</v>
      </c>
      <c r="G52" s="36" t="str">
        <f>'Pašvaldības infrastruktura'!S25</f>
        <v>Izvēlēties</v>
      </c>
      <c r="H52" s="39" t="str">
        <f>IF(D52=B51,C51,IF(D52=B52,C52,IF(D52=B53,C53,IF(D52=B54,C54,IF(D52=B55,C55,C56)))))</f>
        <v>-</v>
      </c>
      <c r="I52" s="39" t="str">
        <f>IF(E52=B51,C51,IF(E52=B52,C52,IF(E52=B53,C53,IF(E52=B54,C54,IF(E52=B55,C55,C56)))))</f>
        <v>-</v>
      </c>
      <c r="J52" s="39" t="str">
        <f>IF(F52=B51,C51,IF(F52=B52,C52,IF(F52=B53,C53,IF(F52=B54,C54,IF(F52=B55,C55,C56)))))</f>
        <v>-</v>
      </c>
      <c r="K52" s="39" t="str">
        <f>IF(G52=B51,C51,IF(G52=B52,C52,IF(G52=B53,C53,IF(G52=B54,C54,IF(G52=B55,C55,C56)))))</f>
        <v>-</v>
      </c>
      <c r="L52" s="44"/>
    </row>
    <row r="53" spans="1:24" x14ac:dyDescent="0.35">
      <c r="B53" s="16" t="s">
        <v>101</v>
      </c>
      <c r="C53" s="46">
        <v>2</v>
      </c>
      <c r="D53" s="36"/>
      <c r="E53" s="36"/>
      <c r="F53" s="36"/>
      <c r="G53" s="36"/>
      <c r="H53" s="39"/>
      <c r="I53" s="39"/>
      <c r="J53" s="39"/>
      <c r="K53" s="39"/>
      <c r="L53" s="44"/>
    </row>
    <row r="54" spans="1:24" x14ac:dyDescent="0.35">
      <c r="B54" s="16" t="s">
        <v>102</v>
      </c>
      <c r="C54" s="46">
        <v>1</v>
      </c>
      <c r="D54" s="36"/>
      <c r="E54" s="36"/>
      <c r="F54" s="36"/>
      <c r="G54" s="36"/>
      <c r="H54" s="39"/>
      <c r="I54" s="39"/>
      <c r="J54" s="39"/>
      <c r="K54" s="39"/>
      <c r="L54" s="44"/>
    </row>
    <row r="55" spans="1:24" x14ac:dyDescent="0.35">
      <c r="B55" s="16" t="s">
        <v>103</v>
      </c>
      <c r="C55" s="46">
        <v>0</v>
      </c>
      <c r="D55" s="36"/>
      <c r="E55" s="36"/>
      <c r="F55" s="36"/>
      <c r="G55" s="36"/>
      <c r="H55" s="39"/>
      <c r="I55" s="39"/>
      <c r="J55" s="39"/>
      <c r="K55" s="39"/>
      <c r="L55" s="44"/>
    </row>
    <row r="56" spans="1:24" x14ac:dyDescent="0.35">
      <c r="B56" s="18" t="s">
        <v>104</v>
      </c>
      <c r="C56" s="48">
        <v>0</v>
      </c>
      <c r="D56" s="38"/>
      <c r="E56" s="38"/>
      <c r="F56" s="38"/>
      <c r="G56" s="38"/>
      <c r="H56" s="41"/>
      <c r="I56" s="41"/>
      <c r="J56" s="41"/>
      <c r="K56" s="41"/>
      <c r="L56" s="45"/>
    </row>
    <row r="58" spans="1:24" x14ac:dyDescent="0.35">
      <c r="A58" t="s">
        <v>105</v>
      </c>
      <c r="B58" s="13" t="s">
        <v>52</v>
      </c>
      <c r="C58" s="47" t="s">
        <v>107</v>
      </c>
      <c r="D58" s="37"/>
      <c r="E58" s="37"/>
      <c r="F58" s="37"/>
      <c r="G58" s="37"/>
      <c r="H58" s="40"/>
      <c r="I58" s="40"/>
      <c r="J58" s="40"/>
      <c r="K58" s="40"/>
      <c r="L58" s="43">
        <v>2</v>
      </c>
    </row>
    <row r="59" spans="1:24" x14ac:dyDescent="0.35">
      <c r="B59" s="16" t="s">
        <v>61</v>
      </c>
      <c r="C59" s="46">
        <v>1</v>
      </c>
      <c r="D59" s="36" t="str">
        <f>'Pašvaldības infrastruktura'!G26</f>
        <v>Izvēlēties</v>
      </c>
      <c r="E59" s="36" t="str">
        <f>'Pašvaldības infrastruktura'!K26</f>
        <v>Izvēlēties</v>
      </c>
      <c r="F59" s="36" t="str">
        <f>'Pašvaldības infrastruktura'!O26</f>
        <v>Izvēlēties</v>
      </c>
      <c r="G59" s="36" t="str">
        <f>'Pašvaldības infrastruktura'!S26</f>
        <v>Izvēlēties</v>
      </c>
      <c r="H59" s="39" t="str">
        <f>IF(D59=B58,C58,IF(D59=B59,C59,C60))</f>
        <v>-</v>
      </c>
      <c r="I59" s="39" t="str">
        <f>IF(E59=B58,C58,IF(E59=B59,C59,C60))</f>
        <v>-</v>
      </c>
      <c r="J59" s="39" t="str">
        <f>IF(F59=B58,C58,IF(F59=B59,C59,C60))</f>
        <v>-</v>
      </c>
      <c r="K59" s="39" t="str">
        <f>IF(G59=B58,C58,IF(G59=B59,C59,C60))</f>
        <v>-</v>
      </c>
      <c r="L59" s="44"/>
    </row>
    <row r="60" spans="1:24" x14ac:dyDescent="0.35">
      <c r="B60" s="18" t="s">
        <v>57</v>
      </c>
      <c r="C60" s="48">
        <v>0</v>
      </c>
      <c r="D60" s="38"/>
      <c r="E60" s="38"/>
      <c r="F60" s="38"/>
      <c r="G60" s="38"/>
      <c r="H60" s="41"/>
      <c r="I60" s="41"/>
      <c r="J60" s="41"/>
      <c r="K60" s="41"/>
      <c r="L60" s="45"/>
    </row>
    <row r="61" spans="1:24" x14ac:dyDescent="0.35">
      <c r="I61" s="14"/>
    </row>
    <row r="62" spans="1:24" x14ac:dyDescent="0.35">
      <c r="A62" s="57"/>
      <c r="B62" s="57"/>
      <c r="C62" s="57"/>
      <c r="D62" s="57"/>
      <c r="E62" s="57"/>
      <c r="F62" s="57"/>
      <c r="G62" s="57"/>
      <c r="H62" s="57"/>
      <c r="I62" s="57"/>
      <c r="J62" s="57"/>
      <c r="K62" s="57"/>
      <c r="L62" s="57"/>
      <c r="M62" s="57"/>
      <c r="N62" s="57"/>
      <c r="O62" s="57"/>
      <c r="P62" s="57"/>
      <c r="Q62" s="57"/>
      <c r="R62" s="57"/>
      <c r="S62" s="57"/>
      <c r="T62" s="57"/>
      <c r="U62" s="57"/>
      <c r="V62" s="57"/>
      <c r="W62" s="57"/>
      <c r="X62" s="57"/>
    </row>
    <row r="63" spans="1:24" x14ac:dyDescent="0.35">
      <c r="A63" s="56" t="s">
        <v>76</v>
      </c>
      <c r="C63" s="46" t="s">
        <v>116</v>
      </c>
      <c r="D63" s="36" t="s">
        <v>108</v>
      </c>
      <c r="E63" s="36" t="s">
        <v>109</v>
      </c>
      <c r="F63" s="36" t="s">
        <v>114</v>
      </c>
      <c r="G63" s="36" t="s">
        <v>115</v>
      </c>
      <c r="H63" s="39" t="s">
        <v>110</v>
      </c>
      <c r="I63" s="39" t="s">
        <v>111</v>
      </c>
      <c r="J63" s="39" t="s">
        <v>112</v>
      </c>
      <c r="K63" s="39" t="s">
        <v>113</v>
      </c>
      <c r="L63" s="42" t="s">
        <v>65</v>
      </c>
      <c r="O63" s="49" t="s">
        <v>116</v>
      </c>
      <c r="P63" s="50" t="s">
        <v>108</v>
      </c>
      <c r="Q63" s="50" t="s">
        <v>109</v>
      </c>
      <c r="R63" s="50" t="s">
        <v>114</v>
      </c>
      <c r="S63" s="50" t="s">
        <v>115</v>
      </c>
      <c r="T63" s="51" t="s">
        <v>110</v>
      </c>
      <c r="U63" s="51" t="s">
        <v>111</v>
      </c>
      <c r="V63" s="51" t="s">
        <v>112</v>
      </c>
      <c r="W63" s="51" t="s">
        <v>113</v>
      </c>
      <c r="X63" s="52" t="s">
        <v>65</v>
      </c>
    </row>
    <row r="64" spans="1:24" x14ac:dyDescent="0.35">
      <c r="A64" t="s">
        <v>66</v>
      </c>
      <c r="B64" s="13" t="s">
        <v>52</v>
      </c>
      <c r="C64" s="47" t="s">
        <v>107</v>
      </c>
      <c r="D64" s="37"/>
      <c r="E64" s="37"/>
      <c r="F64" s="37"/>
      <c r="G64" s="37"/>
      <c r="H64" s="40"/>
      <c r="I64" s="40"/>
      <c r="J64" s="40"/>
      <c r="K64" s="40"/>
      <c r="L64" s="43">
        <v>3</v>
      </c>
      <c r="N64" s="13" t="s">
        <v>52</v>
      </c>
      <c r="O64" s="47" t="s">
        <v>107</v>
      </c>
      <c r="P64" s="37"/>
      <c r="Q64" s="37"/>
      <c r="R64" s="37"/>
      <c r="S64" s="37"/>
      <c r="T64" s="40"/>
      <c r="U64" s="40"/>
      <c r="V64" s="40"/>
      <c r="W64" s="40"/>
      <c r="X64" s="43"/>
    </row>
    <row r="65" spans="1:24" x14ac:dyDescent="0.35">
      <c r="B65" s="16" t="s">
        <v>67</v>
      </c>
      <c r="C65" s="46">
        <v>2</v>
      </c>
      <c r="D65" s="36" t="str">
        <f>Mājokļi!G15</f>
        <v>Izvēlēties</v>
      </c>
      <c r="E65" s="36" t="str">
        <f>Mājokļi!K15</f>
        <v>Izvēlēties</v>
      </c>
      <c r="F65" s="36" t="str">
        <f>Mājokļi!O15</f>
        <v>Izvēlēties</v>
      </c>
      <c r="G65" s="36" t="str">
        <f>Mājokļi!S15</f>
        <v>Izvēlēties</v>
      </c>
      <c r="H65" s="39" t="str">
        <f>IF(D65=B64,C64,IF(D65=B65,C65,IF(D65=B66,C66,IF(D65=B67,C67,C68))))</f>
        <v>-</v>
      </c>
      <c r="I65" s="39" t="str">
        <f>IF(E65=B64,C64,IF(E65=B65,C65,IF(E65=B66,C66,IF(E65=B67,C67,C68))))</f>
        <v>-</v>
      </c>
      <c r="J65" s="39" t="str">
        <f>IF(F65=B64,C64,IF(F65=B65,C65,IF(F65=B66,C66,IF(F65=B67,C67,C68))))</f>
        <v>-</v>
      </c>
      <c r="K65" s="39" t="str">
        <f>IF(G65=B64,C64,IF(G65=B65,C65,IF(G65=B66,C66,IF(G65=B67,C67,C68))))</f>
        <v>-</v>
      </c>
      <c r="L65" s="44"/>
      <c r="N65" s="16" t="s">
        <v>50</v>
      </c>
      <c r="O65" s="46">
        <v>1</v>
      </c>
      <c r="P65" s="36" t="str">
        <f>Mājokļi!G8</f>
        <v>Izvēlēties</v>
      </c>
      <c r="Q65" s="36" t="str">
        <f>Mājokļi!K8</f>
        <v>Izvēlēties</v>
      </c>
      <c r="R65" s="36" t="str">
        <f>Mājokļi!O8</f>
        <v>Izvēlēties</v>
      </c>
      <c r="S65" s="36" t="str">
        <f>Mājokļi!S8</f>
        <v>Izvēlēties</v>
      </c>
      <c r="T65" s="39" t="str">
        <f>IF(P65=N64,O64,IF(P65=N65,O65,IF(P65=N66,O66,IF(P65=N67,O67,IF(P65=N68,O68,IF(P65=N69,O69,O70))))))</f>
        <v>-</v>
      </c>
      <c r="U65" s="39" t="str">
        <f>IF(Q65=N64,O64,IF(Q65=N65,O65,IF(Q65=N66,O66,IF(Q65=N67,O67,IF(Q65=N68,O68,IF(Q65=N69,O69,O70))))))</f>
        <v>-</v>
      </c>
      <c r="V65" s="39" t="str">
        <f>IF(R65=N64,O64,IF(R65=N65,O65,IF(R65=N66,O66,IF(R65=N67,O67,IF(R65=N68,O68,IF(R65=N69,O69,O70))))))</f>
        <v>-</v>
      </c>
      <c r="W65" s="39" t="str">
        <f>IF(S65=N64,O64,IF(S65=N65,O65,IF(S65=N66,O66,IF(S65=N67,O67,IF(S65=N68,O68,IF(S65=N69,O69,O70))))))</f>
        <v>-</v>
      </c>
      <c r="X65" s="44">
        <v>1</v>
      </c>
    </row>
    <row r="66" spans="1:24" x14ac:dyDescent="0.35">
      <c r="B66" s="16" t="s">
        <v>55</v>
      </c>
      <c r="C66" s="46">
        <v>1</v>
      </c>
      <c r="D66" s="36"/>
      <c r="E66" s="36"/>
      <c r="F66" s="36"/>
      <c r="G66" s="36"/>
      <c r="H66" s="39"/>
      <c r="I66" s="39"/>
      <c r="J66" s="39"/>
      <c r="K66" s="39"/>
      <c r="L66" s="44"/>
      <c r="N66" s="16" t="s">
        <v>207</v>
      </c>
      <c r="O66" s="46">
        <v>1</v>
      </c>
      <c r="P66" s="36"/>
      <c r="Q66" s="36"/>
      <c r="R66" s="36"/>
      <c r="S66" s="36"/>
      <c r="T66" s="39"/>
      <c r="U66" s="39"/>
      <c r="V66" s="39"/>
      <c r="W66" s="39"/>
      <c r="X66" s="44"/>
    </row>
    <row r="67" spans="1:24" x14ac:dyDescent="0.35">
      <c r="B67" s="16" t="s">
        <v>68</v>
      </c>
      <c r="C67" s="46">
        <v>0</v>
      </c>
      <c r="D67" s="36"/>
      <c r="E67" s="36"/>
      <c r="F67" s="36"/>
      <c r="G67" s="36"/>
      <c r="H67" s="39"/>
      <c r="I67" s="39"/>
      <c r="J67" s="39"/>
      <c r="K67" s="39"/>
      <c r="L67" s="44"/>
      <c r="N67" s="16" t="s">
        <v>211</v>
      </c>
      <c r="O67" s="46">
        <v>1</v>
      </c>
      <c r="P67" s="36"/>
      <c r="Q67" s="36"/>
      <c r="R67" s="36"/>
      <c r="S67" s="36"/>
      <c r="T67" s="39"/>
      <c r="U67" s="39"/>
      <c r="V67" s="39"/>
      <c r="W67" s="39"/>
      <c r="X67" s="44"/>
    </row>
    <row r="68" spans="1:24" x14ac:dyDescent="0.35">
      <c r="B68" s="18" t="s">
        <v>70</v>
      </c>
      <c r="C68" s="48">
        <v>0</v>
      </c>
      <c r="D68" s="38"/>
      <c r="E68" s="38"/>
      <c r="F68" s="38"/>
      <c r="G68" s="38"/>
      <c r="H68" s="41"/>
      <c r="I68" s="41"/>
      <c r="J68" s="41"/>
      <c r="K68" s="41"/>
      <c r="L68" s="45"/>
      <c r="N68" s="16" t="s">
        <v>53</v>
      </c>
      <c r="O68" s="46">
        <v>2</v>
      </c>
      <c r="P68" s="36"/>
      <c r="Q68" s="36"/>
      <c r="R68" s="36"/>
      <c r="S68" s="36"/>
      <c r="T68" s="39"/>
      <c r="U68" s="39"/>
      <c r="V68" s="39"/>
      <c r="W68" s="39"/>
      <c r="X68" s="44"/>
    </row>
    <row r="69" spans="1:24" x14ac:dyDescent="0.35">
      <c r="N69" s="16" t="s">
        <v>208</v>
      </c>
      <c r="O69" s="46">
        <v>2</v>
      </c>
      <c r="P69" s="36"/>
      <c r="Q69" s="36"/>
      <c r="R69" s="36"/>
      <c r="S69" s="36"/>
      <c r="T69" s="39"/>
      <c r="U69" s="39"/>
      <c r="V69" s="39"/>
      <c r="W69" s="39"/>
      <c r="X69" s="44"/>
    </row>
    <row r="70" spans="1:24" x14ac:dyDescent="0.35">
      <c r="A70" t="s">
        <v>71</v>
      </c>
      <c r="B70" s="13" t="s">
        <v>52</v>
      </c>
      <c r="C70" s="47" t="s">
        <v>107</v>
      </c>
      <c r="D70" s="37"/>
      <c r="E70" s="37"/>
      <c r="F70" s="37"/>
      <c r="G70" s="37"/>
      <c r="H70" s="40"/>
      <c r="I70" s="40"/>
      <c r="J70" s="40"/>
      <c r="K70" s="40"/>
      <c r="L70" s="43">
        <v>2</v>
      </c>
      <c r="N70" s="18" t="s">
        <v>69</v>
      </c>
      <c r="O70" s="48">
        <v>3</v>
      </c>
      <c r="P70" s="38"/>
      <c r="Q70" s="38"/>
      <c r="R70" s="38"/>
      <c r="S70" s="38"/>
      <c r="T70" s="41"/>
      <c r="U70" s="41"/>
      <c r="V70" s="41"/>
      <c r="W70" s="41"/>
      <c r="X70" s="45"/>
    </row>
    <row r="71" spans="1:24" x14ac:dyDescent="0.35">
      <c r="B71" s="16" t="s">
        <v>73</v>
      </c>
      <c r="C71" s="46">
        <v>1</v>
      </c>
      <c r="D71" s="36" t="str">
        <f>Mājokļi!G16</f>
        <v>Izvēlēties</v>
      </c>
      <c r="E71" s="36" t="str">
        <f>Mājokļi!K16</f>
        <v>Izvēlēties</v>
      </c>
      <c r="F71" s="36" t="str">
        <f>Mājokļi!O16</f>
        <v>Izvēlēties</v>
      </c>
      <c r="G71" s="36" t="str">
        <f>Mājokļi!S16</f>
        <v>Izvēlēties</v>
      </c>
      <c r="H71" s="39" t="str">
        <f>IF(D71=B70,C70,IF(D71=B71,C71,C72))</f>
        <v>-</v>
      </c>
      <c r="I71" s="39" t="str">
        <f>IF(E71=B70,C70,IF(E71=B71,C71,C72))</f>
        <v>-</v>
      </c>
      <c r="J71" s="39" t="str">
        <f>IF(F71=B70,C70,IF(F71=B71,C71,C72))</f>
        <v>-</v>
      </c>
      <c r="K71" s="39" t="str">
        <f>IF(G71=B70,C70,IF(G71=B71,C71,C72))</f>
        <v>-</v>
      </c>
      <c r="L71" s="44"/>
    </row>
    <row r="72" spans="1:24" x14ac:dyDescent="0.35">
      <c r="B72" s="18" t="s">
        <v>75</v>
      </c>
      <c r="C72" s="48">
        <v>0</v>
      </c>
      <c r="D72" s="38"/>
      <c r="E72" s="38"/>
      <c r="F72" s="38"/>
      <c r="G72" s="38"/>
      <c r="H72" s="41"/>
      <c r="I72" s="41"/>
      <c r="J72" s="41"/>
      <c r="K72" s="41"/>
      <c r="L72" s="45"/>
    </row>
    <row r="73" spans="1:24" x14ac:dyDescent="0.35">
      <c r="N73" s="13" t="s">
        <v>52</v>
      </c>
      <c r="O73" s="14"/>
      <c r="P73" s="14"/>
      <c r="Q73" s="14"/>
      <c r="R73" s="14"/>
      <c r="S73" s="14"/>
      <c r="T73" s="15"/>
    </row>
    <row r="74" spans="1:24" x14ac:dyDescent="0.35">
      <c r="A74" t="s">
        <v>78</v>
      </c>
      <c r="B74" s="13" t="s">
        <v>52</v>
      </c>
      <c r="C74" s="47" t="s">
        <v>107</v>
      </c>
      <c r="D74" s="37"/>
      <c r="E74" s="37"/>
      <c r="F74" s="37"/>
      <c r="G74" s="37"/>
      <c r="H74" s="40"/>
      <c r="I74" s="40"/>
      <c r="J74" s="40"/>
      <c r="K74" s="40"/>
      <c r="L74" s="43">
        <v>2</v>
      </c>
      <c r="N74" s="16" t="s">
        <v>72</v>
      </c>
      <c r="T74" s="17"/>
    </row>
    <row r="75" spans="1:24" x14ac:dyDescent="0.35">
      <c r="B75" s="16" t="s">
        <v>80</v>
      </c>
      <c r="C75" s="46">
        <v>1</v>
      </c>
      <c r="D75" s="36" t="str">
        <f>Mājokļi!G17</f>
        <v>Izvēlēties</v>
      </c>
      <c r="E75" s="36" t="str">
        <f>Mājokļi!K17</f>
        <v>Izvēlēties</v>
      </c>
      <c r="F75" s="36" t="str">
        <f>Mājokļi!O17</f>
        <v>Izvēlēties</v>
      </c>
      <c r="G75" s="36" t="str">
        <f>Mājokļi!S17</f>
        <v>Izvēlēties</v>
      </c>
      <c r="H75" s="39" t="str">
        <f>IF(D75=B74,C74,IF(D75=B75,C75,C76))</f>
        <v>-</v>
      </c>
      <c r="I75" s="39" t="str">
        <f>IF(E75=B74,C74,IF(E75=B75,C75,C76))</f>
        <v>-</v>
      </c>
      <c r="J75" s="39" t="str">
        <f>IF(F75=B74,C74,IF(F75=B75,C75,C76))</f>
        <v>-</v>
      </c>
      <c r="K75" s="39" t="str">
        <f>IF(G75=B74,C74,IF(G75=B75,C75,C76))</f>
        <v>-</v>
      </c>
      <c r="L75" s="44"/>
      <c r="N75" s="16" t="s">
        <v>74</v>
      </c>
      <c r="T75" s="17"/>
    </row>
    <row r="76" spans="1:24" x14ac:dyDescent="0.35">
      <c r="B76" s="18" t="s">
        <v>75</v>
      </c>
      <c r="C76" s="48">
        <v>0</v>
      </c>
      <c r="D76" s="38"/>
      <c r="E76" s="38"/>
      <c r="F76" s="38"/>
      <c r="G76" s="38"/>
      <c r="H76" s="41"/>
      <c r="I76" s="41"/>
      <c r="J76" s="41"/>
      <c r="K76" s="41"/>
      <c r="L76" s="45"/>
      <c r="N76" s="16" t="s">
        <v>76</v>
      </c>
      <c r="T76" s="17"/>
    </row>
    <row r="77" spans="1:24" x14ac:dyDescent="0.35">
      <c r="N77" s="16" t="s">
        <v>77</v>
      </c>
      <c r="T77" s="17"/>
    </row>
    <row r="78" spans="1:24" x14ac:dyDescent="0.35">
      <c r="A78" t="s">
        <v>84</v>
      </c>
      <c r="B78" s="13" t="s">
        <v>52</v>
      </c>
      <c r="C78" s="47" t="s">
        <v>107</v>
      </c>
      <c r="D78" s="37"/>
      <c r="E78" s="37"/>
      <c r="F78" s="37"/>
      <c r="G78" s="37"/>
      <c r="H78" s="40"/>
      <c r="I78" s="40"/>
      <c r="J78" s="40"/>
      <c r="K78" s="40"/>
      <c r="L78" s="43">
        <v>1</v>
      </c>
      <c r="N78" s="16" t="s">
        <v>79</v>
      </c>
      <c r="T78" s="17"/>
    </row>
    <row r="79" spans="1:24" x14ac:dyDescent="0.35">
      <c r="B79" s="16" t="s">
        <v>61</v>
      </c>
      <c r="C79" s="46">
        <v>1</v>
      </c>
      <c r="D79" s="36" t="str">
        <f>Mājokļi!G18</f>
        <v>Izvēlēties</v>
      </c>
      <c r="E79" s="36" t="str">
        <f>Mājokļi!K18</f>
        <v>Izvēlēties</v>
      </c>
      <c r="F79" s="36" t="str">
        <f>Mājokļi!O18</f>
        <v>Izvēlēties</v>
      </c>
      <c r="G79" s="36" t="str">
        <f>Mājokļi!S18</f>
        <v>Izvēlēties</v>
      </c>
      <c r="H79" s="39" t="str">
        <f>IF(D79=B78,C78,IF(D79=B79,C79,C80))</f>
        <v>-</v>
      </c>
      <c r="I79" s="39" t="str">
        <f>IF(E79=B78,C78,IF(E79=B79,C79,C80))</f>
        <v>-</v>
      </c>
      <c r="J79" s="39" t="str">
        <f>IF(F79=B78,C78,IF(F79=B79,C79,C80))</f>
        <v>-</v>
      </c>
      <c r="K79" s="39" t="str">
        <f>IF(G79=B78,C78,IF(G79=B79,C79,C80))</f>
        <v>-</v>
      </c>
      <c r="L79" s="44"/>
      <c r="N79" s="16" t="s">
        <v>81</v>
      </c>
      <c r="T79" s="17"/>
    </row>
    <row r="80" spans="1:24" x14ac:dyDescent="0.35">
      <c r="B80" s="18" t="s">
        <v>57</v>
      </c>
      <c r="C80" s="48">
        <v>0</v>
      </c>
      <c r="D80" s="38"/>
      <c r="E80" s="38"/>
      <c r="F80" s="38"/>
      <c r="G80" s="38"/>
      <c r="H80" s="41"/>
      <c r="I80" s="41"/>
      <c r="J80" s="41"/>
      <c r="K80" s="41"/>
      <c r="L80" s="45"/>
      <c r="N80" s="16" t="s">
        <v>82</v>
      </c>
      <c r="T80" s="17"/>
    </row>
    <row r="81" spans="1:20" x14ac:dyDescent="0.35">
      <c r="N81" s="16" t="s">
        <v>83</v>
      </c>
      <c r="T81" s="17"/>
    </row>
    <row r="82" spans="1:20" x14ac:dyDescent="0.35">
      <c r="A82" t="s">
        <v>89</v>
      </c>
      <c r="B82" s="13" t="s">
        <v>52</v>
      </c>
      <c r="C82" s="47" t="s">
        <v>107</v>
      </c>
      <c r="D82" s="37"/>
      <c r="E82" s="37"/>
      <c r="F82" s="37"/>
      <c r="G82" s="37"/>
      <c r="H82" s="40"/>
      <c r="I82" s="40"/>
      <c r="J82" s="40"/>
      <c r="K82" s="40"/>
      <c r="L82" s="43">
        <v>3</v>
      </c>
      <c r="N82" s="16" t="s">
        <v>85</v>
      </c>
      <c r="T82" s="17"/>
    </row>
    <row r="83" spans="1:20" x14ac:dyDescent="0.35">
      <c r="B83" s="16" t="s">
        <v>61</v>
      </c>
      <c r="C83" s="46">
        <v>2</v>
      </c>
      <c r="D83" s="36" t="str">
        <f>Mājokļi!G19</f>
        <v>Izvēlēties</v>
      </c>
      <c r="E83" s="36" t="str">
        <f>Mājokļi!K19</f>
        <v>Izvēlēties</v>
      </c>
      <c r="F83" s="36" t="str">
        <f>Mājokļi!O19</f>
        <v>Izvēlēties</v>
      </c>
      <c r="G83" s="36" t="str">
        <f>Mājokļi!S19</f>
        <v>Izvēlēties</v>
      </c>
      <c r="H83" s="39" t="str">
        <f>IF(D83=B82,C82,IF(D83=B83,C83,IF(D83=B84,C84,C85)))</f>
        <v>-</v>
      </c>
      <c r="I83" s="39" t="str">
        <f>IF(E83=B82,C82,IF(E83=B83,C83,IF(E83=B84,C84,C85)))</f>
        <v>-</v>
      </c>
      <c r="J83" s="39" t="str">
        <f>IF(F83=B82,C82,IF(F83=B83,C83,IF(F83=B84,C84,C85)))</f>
        <v>-</v>
      </c>
      <c r="K83" s="39" t="str">
        <f>IF(G83=B82,C82,IF(G83=B83,C83,IF(G83=B84,C84,C85)))</f>
        <v>-</v>
      </c>
      <c r="L83" s="44"/>
      <c r="N83" s="16" t="s">
        <v>86</v>
      </c>
      <c r="T83" s="17"/>
    </row>
    <row r="84" spans="1:20" x14ac:dyDescent="0.35">
      <c r="B84" s="16" t="s">
        <v>206</v>
      </c>
      <c r="C84" s="46">
        <v>1</v>
      </c>
      <c r="D84" s="36"/>
      <c r="E84" s="36"/>
      <c r="F84" s="36"/>
      <c r="G84" s="36"/>
      <c r="H84" s="39"/>
      <c r="I84" s="39"/>
      <c r="J84" s="39"/>
      <c r="K84" s="39"/>
      <c r="L84" s="44"/>
      <c r="N84" s="16" t="s">
        <v>87</v>
      </c>
      <c r="T84" s="17"/>
    </row>
    <row r="85" spans="1:20" x14ac:dyDescent="0.35">
      <c r="B85" s="18" t="s">
        <v>57</v>
      </c>
      <c r="C85" s="48">
        <v>0</v>
      </c>
      <c r="D85" s="38"/>
      <c r="E85" s="38"/>
      <c r="F85" s="38"/>
      <c r="G85" s="38"/>
      <c r="H85" s="41"/>
      <c r="I85" s="41"/>
      <c r="J85" s="41"/>
      <c r="K85" s="41"/>
      <c r="L85" s="45"/>
      <c r="N85" s="16" t="s">
        <v>88</v>
      </c>
      <c r="T85" s="17"/>
    </row>
    <row r="86" spans="1:20" x14ac:dyDescent="0.35">
      <c r="N86" s="18" t="s">
        <v>90</v>
      </c>
      <c r="O86" s="19"/>
      <c r="P86" s="19"/>
      <c r="Q86" s="19"/>
      <c r="R86" s="19"/>
      <c r="S86" s="19"/>
      <c r="T86" s="20"/>
    </row>
    <row r="87" spans="1:20" x14ac:dyDescent="0.35">
      <c r="A87" t="s">
        <v>91</v>
      </c>
      <c r="B87" s="13" t="s">
        <v>52</v>
      </c>
      <c r="C87" s="47" t="s">
        <v>107</v>
      </c>
      <c r="D87" s="37"/>
      <c r="E87" s="37"/>
      <c r="F87" s="37"/>
      <c r="G87" s="37"/>
      <c r="H87" s="40"/>
      <c r="I87" s="40"/>
      <c r="J87" s="40"/>
      <c r="K87" s="40"/>
      <c r="L87" s="43">
        <v>1</v>
      </c>
    </row>
    <row r="88" spans="1:20" x14ac:dyDescent="0.35">
      <c r="B88" s="16" t="s">
        <v>92</v>
      </c>
      <c r="C88" s="46">
        <v>3</v>
      </c>
      <c r="D88" s="36" t="str">
        <f>Mājokļi!G20</f>
        <v>Izvēlēties</v>
      </c>
      <c r="E88" s="36" t="str">
        <f>Mājokļi!K20</f>
        <v>Izvēlēties</v>
      </c>
      <c r="F88" s="36" t="str">
        <f>Mājokļi!O20</f>
        <v>Izvēlēties</v>
      </c>
      <c r="G88" s="36" t="str">
        <f>Mājokļi!S20</f>
        <v>Izvēlēties</v>
      </c>
      <c r="H88" s="39" t="str">
        <f>IF(D88=B87,C87,IF(D88=B88,C88,IF(D88=B89,C89,IF(D88=B90,C90,C91))))</f>
        <v>-</v>
      </c>
      <c r="I88" s="39" t="str">
        <f>IF(E88=B87,C87,IF(E88=B88,C88,IF(E88=B89,C89,IF(E88=B90,C90,C91))))</f>
        <v>-</v>
      </c>
      <c r="J88" s="39" t="str">
        <f>IF(F88=B87,C87,IF(F88=B88,C88,IF(F88=B89,C89,IF(F88=B90,C90,C91))))</f>
        <v>-</v>
      </c>
      <c r="K88" s="39" t="str">
        <f>IF(G88=B87,C87,IF(G88=B88,C88,IF(G88=B89,C89,IF(G88=B90,C90,C91))))</f>
        <v>-</v>
      </c>
      <c r="L88" s="44"/>
    </row>
    <row r="89" spans="1:20" x14ac:dyDescent="0.35">
      <c r="B89" s="16" t="s">
        <v>58</v>
      </c>
      <c r="C89" s="46">
        <v>2</v>
      </c>
      <c r="D89" s="36"/>
      <c r="E89" s="36"/>
      <c r="F89" s="36"/>
      <c r="G89" s="36"/>
      <c r="H89" s="39"/>
      <c r="I89" s="39"/>
      <c r="J89" s="39"/>
      <c r="K89" s="39"/>
      <c r="L89" s="44"/>
    </row>
    <row r="90" spans="1:20" x14ac:dyDescent="0.35">
      <c r="B90" s="16" t="s">
        <v>93</v>
      </c>
      <c r="C90" s="46">
        <v>1</v>
      </c>
      <c r="D90" s="36"/>
      <c r="E90" s="36"/>
      <c r="F90" s="36"/>
      <c r="G90" s="36"/>
      <c r="H90" s="39"/>
      <c r="I90" s="39"/>
      <c r="J90" s="39"/>
      <c r="K90" s="39"/>
      <c r="L90" s="44"/>
    </row>
    <row r="91" spans="1:20" x14ac:dyDescent="0.35">
      <c r="B91" s="18" t="s">
        <v>60</v>
      </c>
      <c r="C91" s="48">
        <v>0</v>
      </c>
      <c r="D91" s="38"/>
      <c r="E91" s="38"/>
      <c r="F91" s="38"/>
      <c r="G91" s="38"/>
      <c r="H91" s="41"/>
      <c r="I91" s="41"/>
      <c r="J91" s="41"/>
      <c r="K91" s="41"/>
      <c r="L91" s="45"/>
    </row>
    <row r="93" spans="1:20" x14ac:dyDescent="0.35">
      <c r="A93" t="s">
        <v>94</v>
      </c>
      <c r="B93" s="13" t="s">
        <v>52</v>
      </c>
      <c r="C93" s="47" t="s">
        <v>107</v>
      </c>
      <c r="D93" s="37"/>
      <c r="E93" s="37"/>
      <c r="F93" s="37"/>
      <c r="G93" s="37"/>
      <c r="H93" s="40"/>
      <c r="I93" s="40"/>
      <c r="J93" s="40"/>
      <c r="K93" s="40"/>
      <c r="L93" s="43">
        <v>2</v>
      </c>
    </row>
    <row r="94" spans="1:20" x14ac:dyDescent="0.35">
      <c r="B94" s="16" t="s">
        <v>61</v>
      </c>
      <c r="C94" s="46">
        <v>1</v>
      </c>
      <c r="D94" s="36" t="str">
        <f>Mājokļi!G21</f>
        <v>Izvēlēties</v>
      </c>
      <c r="E94" s="36" t="str">
        <f>Mājokļi!K21</f>
        <v>Izvēlēties</v>
      </c>
      <c r="F94" s="36" t="str">
        <f>Mājokļi!O21</f>
        <v>Izvēlēties</v>
      </c>
      <c r="G94" s="36" t="str">
        <f>Mājokļi!S21</f>
        <v>Izvēlēties</v>
      </c>
      <c r="H94" s="39" t="str">
        <f>IF(D94=B93,C93,IF(D94=B94,C94,C95))</f>
        <v>-</v>
      </c>
      <c r="I94" s="39" t="str">
        <f>IF(E94=B93,C93,IF(E94=B94,C94,C95))</f>
        <v>-</v>
      </c>
      <c r="J94" s="39" t="str">
        <f>IF(F94=B93,C93,IF(F94=B94,C94,C95))</f>
        <v>-</v>
      </c>
      <c r="K94" s="39" t="str">
        <f>IF(G94=B93,C93,IF(G94=B94,C94,C95))</f>
        <v>-</v>
      </c>
      <c r="L94" s="44"/>
    </row>
    <row r="95" spans="1:20" x14ac:dyDescent="0.35">
      <c r="B95" s="18" t="s">
        <v>57</v>
      </c>
      <c r="C95" s="48">
        <v>0</v>
      </c>
      <c r="D95" s="38"/>
      <c r="E95" s="38"/>
      <c r="F95" s="38"/>
      <c r="G95" s="38"/>
      <c r="H95" s="41"/>
      <c r="I95" s="41"/>
      <c r="J95" s="41"/>
      <c r="K95" s="41"/>
      <c r="L95" s="45"/>
    </row>
    <row r="97" spans="1:12" x14ac:dyDescent="0.35">
      <c r="A97" t="s">
        <v>95</v>
      </c>
      <c r="B97" s="13" t="s">
        <v>52</v>
      </c>
      <c r="C97" s="47" t="s">
        <v>107</v>
      </c>
      <c r="D97" s="37"/>
      <c r="E97" s="37"/>
      <c r="F97" s="37"/>
      <c r="G97" s="37"/>
      <c r="H97" s="40"/>
      <c r="I97" s="40"/>
      <c r="J97" s="40"/>
      <c r="K97" s="40"/>
      <c r="L97" s="43">
        <v>3</v>
      </c>
    </row>
    <row r="98" spans="1:12" x14ac:dyDescent="0.35">
      <c r="B98" s="16" t="s">
        <v>92</v>
      </c>
      <c r="C98" s="46">
        <v>3</v>
      </c>
      <c r="D98" s="36" t="str">
        <f>Mājokļi!G22</f>
        <v>Izvēlēties</v>
      </c>
      <c r="E98" s="36" t="str">
        <f>Mājokļi!K22</f>
        <v>Izvēlēties</v>
      </c>
      <c r="F98" s="36" t="str">
        <f>Mājokļi!O22</f>
        <v>Izvēlēties</v>
      </c>
      <c r="G98" s="36" t="str">
        <f>Mājokļi!S22</f>
        <v>Izvēlēties</v>
      </c>
      <c r="H98" s="39" t="str">
        <f>IF(D98=B97,C97,IF(D98=B98,C98,IF(D98=B99,C99,IF(D98=B100,C100,C101))))</f>
        <v>-</v>
      </c>
      <c r="I98" s="39" t="str">
        <f>IF(E98=B97,C97,IF(E98=B98,C98,IF(E98=B99,C99,IF(E98=B100,C100,C101))))</f>
        <v>-</v>
      </c>
      <c r="J98" s="39" t="str">
        <f>IF(F98=B97,C97,IF(F98=B98,C98,IF(F98=B99,C99,IF(F98=B100,C100,C101))))</f>
        <v>-</v>
      </c>
      <c r="K98" s="39" t="str">
        <f>IF(G98=B97,C97,IF(G98=B98,C98,IF(G98=B99,C99,IF(G98=B100,C100,C101))))</f>
        <v>-</v>
      </c>
      <c r="L98" s="44"/>
    </row>
    <row r="99" spans="1:12" x14ac:dyDescent="0.35">
      <c r="B99" s="16" t="s">
        <v>58</v>
      </c>
      <c r="C99" s="46">
        <v>2</v>
      </c>
      <c r="D99" s="36"/>
      <c r="E99" s="36"/>
      <c r="F99" s="36"/>
      <c r="G99" s="36"/>
      <c r="H99" s="39"/>
      <c r="I99" s="39"/>
      <c r="J99" s="39"/>
      <c r="K99" s="39"/>
      <c r="L99" s="44"/>
    </row>
    <row r="100" spans="1:12" x14ac:dyDescent="0.35">
      <c r="B100" s="16" t="s">
        <v>93</v>
      </c>
      <c r="C100" s="46">
        <v>1</v>
      </c>
      <c r="D100" s="36"/>
      <c r="E100" s="36"/>
      <c r="F100" s="36"/>
      <c r="G100" s="36"/>
      <c r="H100" s="39"/>
      <c r="I100" s="39"/>
      <c r="J100" s="39"/>
      <c r="K100" s="39"/>
      <c r="L100" s="44"/>
    </row>
    <row r="101" spans="1:12" x14ac:dyDescent="0.35">
      <c r="B101" s="18" t="s">
        <v>60</v>
      </c>
      <c r="C101" s="48">
        <v>0</v>
      </c>
      <c r="D101" s="38"/>
      <c r="E101" s="38"/>
      <c r="F101" s="38"/>
      <c r="G101" s="38"/>
      <c r="H101" s="41"/>
      <c r="I101" s="41"/>
      <c r="J101" s="41"/>
      <c r="K101" s="41"/>
      <c r="L101" s="45"/>
    </row>
    <row r="103" spans="1:12" x14ac:dyDescent="0.35">
      <c r="A103" t="s">
        <v>96</v>
      </c>
      <c r="B103" s="13" t="s">
        <v>52</v>
      </c>
      <c r="C103" s="47" t="s">
        <v>107</v>
      </c>
      <c r="D103" s="37"/>
      <c r="E103" s="37"/>
      <c r="F103" s="37"/>
      <c r="G103" s="37"/>
      <c r="H103" s="40"/>
      <c r="I103" s="40"/>
      <c r="J103" s="40"/>
      <c r="K103" s="40"/>
      <c r="L103" s="43">
        <v>2</v>
      </c>
    </row>
    <row r="104" spans="1:12" x14ac:dyDescent="0.35">
      <c r="B104" s="16" t="s">
        <v>61</v>
      </c>
      <c r="C104" s="46">
        <v>0</v>
      </c>
      <c r="D104" s="36" t="str">
        <f>Mājokļi!G23</f>
        <v>Izvēlēties</v>
      </c>
      <c r="E104" s="36" t="str">
        <f>Mājokļi!K23</f>
        <v>Izvēlēties</v>
      </c>
      <c r="F104" s="36" t="str">
        <f>Mājokļi!O23</f>
        <v>Izvēlēties</v>
      </c>
      <c r="G104" s="36" t="str">
        <f>Mājokļi!S23</f>
        <v>Izvēlēties</v>
      </c>
      <c r="H104" s="39" t="str">
        <f>IF(D104=B103,C103,IF(D104=B104,C104,C105))</f>
        <v>-</v>
      </c>
      <c r="I104" s="39" t="str">
        <f>IF(E104=B103,C103,IF(E104=B104,C104,C105))</f>
        <v>-</v>
      </c>
      <c r="J104" s="39" t="str">
        <f>IF(F104=B103,C103,IF(F104=B104,C104,C105))</f>
        <v>-</v>
      </c>
      <c r="K104" s="39" t="str">
        <f>IF(G104=B103,C103,IF(G104=B104,C104,C105))</f>
        <v>-</v>
      </c>
      <c r="L104" s="44"/>
    </row>
    <row r="105" spans="1:12" x14ac:dyDescent="0.35">
      <c r="B105" s="18" t="s">
        <v>57</v>
      </c>
      <c r="C105" s="48">
        <v>1</v>
      </c>
      <c r="D105" s="38"/>
      <c r="E105" s="38"/>
      <c r="F105" s="38"/>
      <c r="G105" s="38"/>
      <c r="H105" s="41"/>
      <c r="I105" s="41"/>
      <c r="J105" s="41"/>
      <c r="K105" s="41"/>
      <c r="L105" s="45"/>
    </row>
    <row r="107" spans="1:12" x14ac:dyDescent="0.35">
      <c r="A107" t="s">
        <v>97</v>
      </c>
      <c r="B107" s="13" t="s">
        <v>52</v>
      </c>
      <c r="C107" s="47" t="s">
        <v>107</v>
      </c>
      <c r="D107" s="37"/>
      <c r="E107" s="37"/>
      <c r="F107" s="37"/>
      <c r="G107" s="37"/>
      <c r="H107" s="40"/>
      <c r="I107" s="40"/>
      <c r="J107" s="40"/>
      <c r="K107" s="40"/>
      <c r="L107" s="43">
        <v>1</v>
      </c>
    </row>
    <row r="108" spans="1:12" x14ac:dyDescent="0.35">
      <c r="B108" s="21" t="s">
        <v>61</v>
      </c>
      <c r="C108" s="46">
        <v>1</v>
      </c>
      <c r="D108" s="36" t="str">
        <f>Mājokļi!G24</f>
        <v>Izvēlēties</v>
      </c>
      <c r="E108" s="36" t="str">
        <f>Mājokļi!K24</f>
        <v>Izvēlēties</v>
      </c>
      <c r="F108" s="36" t="str">
        <f>Mājokļi!O24</f>
        <v>Izvēlēties</v>
      </c>
      <c r="G108" s="36" t="str">
        <f>Mājokļi!S24</f>
        <v>Izvēlēties</v>
      </c>
      <c r="H108" s="39" t="str">
        <f>IF(D108=B107,C107,IF(D108=B108,C108,C109))</f>
        <v>-</v>
      </c>
      <c r="I108" s="39" t="str">
        <f>IF(E108=B107,C107,IF(E108=B108,C108,C109))</f>
        <v>-</v>
      </c>
      <c r="J108" s="39" t="str">
        <f>IF(F108=B107,C107,IF(F108=B108,C108,C109))</f>
        <v>-</v>
      </c>
      <c r="K108" s="39" t="str">
        <f>IF(G108=B107,C107,IF(G108=B108,C108,C109))</f>
        <v>-</v>
      </c>
      <c r="L108" s="44"/>
    </row>
    <row r="109" spans="1:12" x14ac:dyDescent="0.35">
      <c r="B109" s="22" t="s">
        <v>98</v>
      </c>
      <c r="C109" s="48">
        <v>0</v>
      </c>
      <c r="D109" s="38"/>
      <c r="E109" s="38"/>
      <c r="F109" s="38"/>
      <c r="G109" s="38"/>
      <c r="H109" s="41"/>
      <c r="I109" s="41"/>
      <c r="J109" s="41"/>
      <c r="K109" s="41"/>
      <c r="L109" s="45"/>
    </row>
    <row r="111" spans="1:12" x14ac:dyDescent="0.35">
      <c r="A111" t="s">
        <v>99</v>
      </c>
      <c r="B111" s="13" t="s">
        <v>52</v>
      </c>
      <c r="C111" s="47" t="s">
        <v>107</v>
      </c>
      <c r="D111" s="37"/>
      <c r="E111" s="37"/>
      <c r="F111" s="37"/>
      <c r="G111" s="37"/>
      <c r="H111" s="40"/>
      <c r="I111" s="40"/>
      <c r="J111" s="40"/>
      <c r="K111" s="40"/>
      <c r="L111" s="43">
        <v>3</v>
      </c>
    </row>
    <row r="112" spans="1:12" x14ac:dyDescent="0.35">
      <c r="B112" s="16" t="s">
        <v>100</v>
      </c>
      <c r="C112" s="46">
        <v>3</v>
      </c>
      <c r="D112" s="36" t="str">
        <f>Mājokļi!G25</f>
        <v>Izvēlēties</v>
      </c>
      <c r="E112" s="36" t="str">
        <f>Mājokļi!K25</f>
        <v>Izvēlēties</v>
      </c>
      <c r="F112" s="36" t="str">
        <f>Mājokļi!O25</f>
        <v>Izvēlēties</v>
      </c>
      <c r="G112" s="36" t="str">
        <f>Mājokļi!S25</f>
        <v>Izvēlēties</v>
      </c>
      <c r="H112" s="39" t="str">
        <f>IF(D112=B111,C111,IF(D112=B112,C112,IF(D112=B113,C113,IF(D112=B114,C114,IF(D112=B115,C115,C116)))))</f>
        <v>-</v>
      </c>
      <c r="I112" s="39" t="str">
        <f>IF(E112=B111,C111,IF(E112=B112,C112,IF(E112=B113,C113,IF(E112=B114,C114,IF(E112=B115,C115,C116)))))</f>
        <v>-</v>
      </c>
      <c r="J112" s="39" t="str">
        <f>IF(F112=B111,C111,IF(F112=B112,C112,IF(F112=B113,C113,IF(F112=B114,C114,IF(F112=B115,C115,C116)))))</f>
        <v>-</v>
      </c>
      <c r="K112" s="39" t="str">
        <f>IF(G112=B111,C111,IF(G112=B112,C112,IF(G112=B113,C113,IF(G112=B114,C114,IF(G112=B115,C115,C116)))))</f>
        <v>-</v>
      </c>
      <c r="L112" s="44"/>
    </row>
    <row r="113" spans="1:24" x14ac:dyDescent="0.35">
      <c r="B113" s="16" t="s">
        <v>101</v>
      </c>
      <c r="C113" s="46">
        <v>2</v>
      </c>
      <c r="D113" s="36"/>
      <c r="E113" s="36"/>
      <c r="F113" s="36"/>
      <c r="G113" s="36"/>
      <c r="H113" s="39"/>
      <c r="I113" s="39"/>
      <c r="J113" s="39"/>
      <c r="K113" s="39"/>
      <c r="L113" s="44"/>
    </row>
    <row r="114" spans="1:24" x14ac:dyDescent="0.35">
      <c r="B114" s="16" t="s">
        <v>102</v>
      </c>
      <c r="C114" s="46">
        <v>1</v>
      </c>
      <c r="D114" s="36"/>
      <c r="E114" s="36"/>
      <c r="F114" s="36"/>
      <c r="G114" s="36"/>
      <c r="H114" s="39"/>
      <c r="I114" s="39"/>
      <c r="J114" s="39"/>
      <c r="K114" s="39"/>
      <c r="L114" s="44"/>
    </row>
    <row r="115" spans="1:24" x14ac:dyDescent="0.35">
      <c r="B115" s="16" t="s">
        <v>103</v>
      </c>
      <c r="C115" s="46">
        <v>0</v>
      </c>
      <c r="D115" s="36"/>
      <c r="E115" s="36"/>
      <c r="F115" s="36"/>
      <c r="G115" s="36"/>
      <c r="H115" s="39"/>
      <c r="I115" s="39"/>
      <c r="J115" s="39"/>
      <c r="K115" s="39"/>
      <c r="L115" s="44"/>
    </row>
    <row r="116" spans="1:24" x14ac:dyDescent="0.35">
      <c r="B116" s="18" t="s">
        <v>104</v>
      </c>
      <c r="C116" s="48">
        <v>0</v>
      </c>
      <c r="D116" s="38"/>
      <c r="E116" s="38"/>
      <c r="F116" s="38"/>
      <c r="G116" s="38"/>
      <c r="H116" s="41"/>
      <c r="I116" s="41"/>
      <c r="J116" s="41"/>
      <c r="K116" s="41"/>
      <c r="L116" s="45"/>
    </row>
    <row r="118" spans="1:24" x14ac:dyDescent="0.35">
      <c r="A118" t="s">
        <v>105</v>
      </c>
      <c r="B118" s="13" t="s">
        <v>52</v>
      </c>
      <c r="C118" s="47" t="s">
        <v>107</v>
      </c>
      <c r="D118" s="37"/>
      <c r="E118" s="37"/>
      <c r="F118" s="37"/>
      <c r="G118" s="37"/>
      <c r="H118" s="40"/>
      <c r="I118" s="40"/>
      <c r="J118" s="40"/>
      <c r="K118" s="40"/>
      <c r="L118" s="43">
        <v>2</v>
      </c>
    </row>
    <row r="119" spans="1:24" x14ac:dyDescent="0.35">
      <c r="B119" s="16" t="s">
        <v>61</v>
      </c>
      <c r="C119" s="46">
        <v>1</v>
      </c>
      <c r="D119" s="36" t="str">
        <f>Mājokļi!G26</f>
        <v>Izvēlēties</v>
      </c>
      <c r="E119" s="36" t="str">
        <f>Mājokļi!K26</f>
        <v>Izvēlēties</v>
      </c>
      <c r="F119" s="36" t="str">
        <f>Mājokļi!O26</f>
        <v>Izvēlēties</v>
      </c>
      <c r="G119" s="36" t="str">
        <f>Mājokļi!S26</f>
        <v>Izvēlēties</v>
      </c>
      <c r="H119" s="39" t="str">
        <f>IF(D119=B118,C118,IF(D119=B119,C119,C120))</f>
        <v>-</v>
      </c>
      <c r="I119" s="39" t="str">
        <f>IF(E119=B118,C118,IF(E119=B119,C119,C120))</f>
        <v>-</v>
      </c>
      <c r="J119" s="39" t="str">
        <f>IF(F119=B118,C118,IF(F119=B119,C119,C120))</f>
        <v>-</v>
      </c>
      <c r="K119" s="39" t="str">
        <f>IF(G119=B118,C118,IF(G119=B119,C119,C120))</f>
        <v>-</v>
      </c>
      <c r="L119" s="44"/>
    </row>
    <row r="120" spans="1:24" x14ac:dyDescent="0.35">
      <c r="B120" s="18" t="s">
        <v>57</v>
      </c>
      <c r="C120" s="48">
        <v>0</v>
      </c>
      <c r="D120" s="38"/>
      <c r="E120" s="38"/>
      <c r="F120" s="38"/>
      <c r="G120" s="38"/>
      <c r="H120" s="41"/>
      <c r="I120" s="41"/>
      <c r="J120" s="41"/>
      <c r="K120" s="41"/>
      <c r="L120" s="45"/>
    </row>
    <row r="122" spans="1:24" x14ac:dyDescent="0.35">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row>
    <row r="123" spans="1:24" x14ac:dyDescent="0.35">
      <c r="A123" s="66" t="s">
        <v>146</v>
      </c>
      <c r="C123" s="46" t="s">
        <v>116</v>
      </c>
      <c r="D123" s="36" t="s">
        <v>108</v>
      </c>
      <c r="E123" s="36" t="s">
        <v>109</v>
      </c>
      <c r="F123" s="36" t="s">
        <v>114</v>
      </c>
      <c r="G123" s="36" t="s">
        <v>115</v>
      </c>
      <c r="H123" s="39" t="s">
        <v>110</v>
      </c>
      <c r="I123" s="39" t="s">
        <v>111</v>
      </c>
      <c r="J123" s="39" t="s">
        <v>112</v>
      </c>
      <c r="K123" s="39" t="s">
        <v>113</v>
      </c>
      <c r="L123" s="42" t="s">
        <v>65</v>
      </c>
      <c r="O123" s="49" t="s">
        <v>116</v>
      </c>
      <c r="P123" s="50" t="s">
        <v>108</v>
      </c>
      <c r="Q123" s="50" t="s">
        <v>109</v>
      </c>
      <c r="R123" s="50" t="s">
        <v>114</v>
      </c>
      <c r="S123" s="50" t="s">
        <v>115</v>
      </c>
      <c r="T123" s="51" t="s">
        <v>110</v>
      </c>
      <c r="U123" s="51" t="s">
        <v>111</v>
      </c>
      <c r="V123" s="51" t="s">
        <v>112</v>
      </c>
      <c r="W123" s="51" t="s">
        <v>113</v>
      </c>
      <c r="X123" s="52" t="s">
        <v>65</v>
      </c>
    </row>
    <row r="124" spans="1:24" x14ac:dyDescent="0.35">
      <c r="A124" t="s">
        <v>66</v>
      </c>
      <c r="B124" s="13" t="s">
        <v>52</v>
      </c>
      <c r="C124" s="47" t="s">
        <v>107</v>
      </c>
      <c r="D124" s="37"/>
      <c r="E124" s="37"/>
      <c r="F124" s="37"/>
      <c r="G124" s="37"/>
      <c r="H124" s="40"/>
      <c r="I124" s="40"/>
      <c r="J124" s="40"/>
      <c r="K124" s="40"/>
      <c r="L124" s="43"/>
      <c r="N124" s="13" t="s">
        <v>52</v>
      </c>
      <c r="O124" s="47" t="s">
        <v>107</v>
      </c>
      <c r="P124" s="37"/>
      <c r="Q124" s="37"/>
      <c r="R124" s="37"/>
      <c r="S124" s="37"/>
      <c r="T124" s="40"/>
      <c r="U124" s="40"/>
      <c r="V124" s="40"/>
      <c r="W124" s="40"/>
      <c r="X124" s="43"/>
    </row>
    <row r="125" spans="1:24" x14ac:dyDescent="0.35">
      <c r="B125" s="16" t="s">
        <v>67</v>
      </c>
      <c r="C125" s="46">
        <v>2</v>
      </c>
      <c r="D125" s="36" t="str">
        <f>Mobilitāte!G15</f>
        <v>Izvēlēties</v>
      </c>
      <c r="E125" s="36" t="str">
        <f>Mobilitāte!K15</f>
        <v>Izvēlēties</v>
      </c>
      <c r="F125" s="36" t="str">
        <f>Mobilitāte!O15</f>
        <v>Izvēlēties</v>
      </c>
      <c r="G125" s="36" t="str">
        <f>Mobilitāte!S15</f>
        <v>Izvēlēties</v>
      </c>
      <c r="H125" s="39" t="str">
        <f>IF(D125=B124,C124,IF(D125=B125,C125,IF(D125=B126,C126,IF(D125=B127,C127,C128))))</f>
        <v>-</v>
      </c>
      <c r="I125" s="39" t="str">
        <f>IF(E125=B124,C124,IF(E125=B125,C125,IF(E125=B126,C126,IF(E125=B127,C127,C128))))</f>
        <v>-</v>
      </c>
      <c r="J125" s="39" t="str">
        <f>IF(F125=B124,C124,IF(F125=B125,C125,IF(F125=B126,C126,IF(F125=B127,C127,C128))))</f>
        <v>-</v>
      </c>
      <c r="K125" s="39" t="str">
        <f>IF(G125=B124,C124,IF(G125=B125,C125,IF(G125=B126,C126,IF(G125=B127,C127,C128))))</f>
        <v>-</v>
      </c>
      <c r="L125" s="44">
        <v>3</v>
      </c>
      <c r="N125" s="16" t="s">
        <v>50</v>
      </c>
      <c r="O125" s="46">
        <v>1</v>
      </c>
      <c r="P125" s="36" t="str">
        <f>Mobilitāte!G8</f>
        <v>Izvēlēties</v>
      </c>
      <c r="Q125" s="36" t="str">
        <f>Mobilitāte!K8</f>
        <v>Izvēlēties</v>
      </c>
      <c r="R125" s="36" t="str">
        <f>Mobilitāte!O8</f>
        <v>Izvēlēties</v>
      </c>
      <c r="S125" s="36" t="str">
        <f>Mobilitāte!S8</f>
        <v>Izvēlēties</v>
      </c>
      <c r="T125" s="39" t="str">
        <f>IF(P125=N124,O124,IF(P125=N125,O125,IF(P125=N126,O126,IF(P125=N127,O127,IF(P125=N128,O128,IF(P125=N129,O129,O130))))))</f>
        <v>-</v>
      </c>
      <c r="U125" s="39" t="str">
        <f>IF(Q125=N124,O124,IF(Q125=N125,O125,IF(Q125=N126,O126,IF(Q125=N127,O127,IF(Q125=N128,O128,IF(Q125=N129,O129,O130))))))</f>
        <v>-</v>
      </c>
      <c r="V125" s="39" t="str">
        <f>IF(R125=N124,O124,IF(R125=N125,O125,IF(R125=N126,O126,IF(R125=N127,O127,IF(R125=N128,O128,IF(R125=N129,O129,O130))))))</f>
        <v>-</v>
      </c>
      <c r="W125" s="39" t="str">
        <f>IF(S125=N124,O124,IF(S125=N125,O125,IF(S125=N126,O126,IF(S125=N127,O127,IF(S125=N128,O128,IF(S125=N129,O129,O130))))))</f>
        <v>-</v>
      </c>
      <c r="X125" s="44">
        <v>1</v>
      </c>
    </row>
    <row r="126" spans="1:24" x14ac:dyDescent="0.35">
      <c r="B126" s="16" t="s">
        <v>55</v>
      </c>
      <c r="C126" s="46">
        <v>1</v>
      </c>
      <c r="D126" s="36"/>
      <c r="E126" s="36"/>
      <c r="F126" s="36"/>
      <c r="G126" s="36"/>
      <c r="H126" s="39"/>
      <c r="I126" s="39"/>
      <c r="J126" s="39"/>
      <c r="K126" s="39"/>
      <c r="L126" s="44"/>
      <c r="N126" t="s">
        <v>207</v>
      </c>
      <c r="O126" s="46">
        <v>1</v>
      </c>
      <c r="P126" s="36"/>
      <c r="Q126" s="36"/>
      <c r="R126" s="36"/>
      <c r="S126" s="36"/>
      <c r="T126" s="39"/>
      <c r="U126" s="39"/>
      <c r="V126" s="39"/>
      <c r="W126" s="39"/>
      <c r="X126" s="44"/>
    </row>
    <row r="127" spans="1:24" x14ac:dyDescent="0.35">
      <c r="B127" s="16" t="s">
        <v>68</v>
      </c>
      <c r="C127" s="46">
        <v>0</v>
      </c>
      <c r="D127" s="36"/>
      <c r="E127" s="36"/>
      <c r="F127" s="36"/>
      <c r="G127" s="36"/>
      <c r="H127" s="39"/>
      <c r="I127" s="39"/>
      <c r="J127" s="39"/>
      <c r="K127" s="39"/>
      <c r="L127" s="44"/>
      <c r="N127" t="s">
        <v>211</v>
      </c>
      <c r="O127" s="46">
        <v>1</v>
      </c>
      <c r="P127" s="36"/>
      <c r="Q127" s="36"/>
      <c r="R127" s="36"/>
      <c r="S127" s="36"/>
      <c r="T127" s="39"/>
      <c r="U127" s="39"/>
      <c r="V127" s="39"/>
      <c r="W127" s="39"/>
      <c r="X127" s="44"/>
    </row>
    <row r="128" spans="1:24" x14ac:dyDescent="0.35">
      <c r="B128" s="18" t="s">
        <v>70</v>
      </c>
      <c r="C128" s="48">
        <v>0</v>
      </c>
      <c r="D128" s="38"/>
      <c r="E128" s="38"/>
      <c r="F128" s="38"/>
      <c r="G128" s="38"/>
      <c r="H128" s="41"/>
      <c r="I128" s="41"/>
      <c r="J128" s="41"/>
      <c r="K128" s="41"/>
      <c r="L128" s="45"/>
      <c r="N128" s="16" t="s">
        <v>53</v>
      </c>
      <c r="O128" s="46">
        <v>2</v>
      </c>
      <c r="P128" s="36"/>
      <c r="Q128" s="36"/>
      <c r="R128" s="36"/>
      <c r="S128" s="36"/>
      <c r="T128" s="39"/>
      <c r="U128" s="39"/>
      <c r="V128" s="39"/>
      <c r="W128" s="39"/>
      <c r="X128" s="44"/>
    </row>
    <row r="129" spans="1:24" x14ac:dyDescent="0.35">
      <c r="N129" t="s">
        <v>208</v>
      </c>
      <c r="O129" s="46">
        <v>2</v>
      </c>
      <c r="P129" s="36"/>
      <c r="Q129" s="36"/>
      <c r="R129" s="36"/>
      <c r="S129" s="36"/>
      <c r="T129" s="39"/>
      <c r="U129" s="39"/>
      <c r="V129" s="39"/>
      <c r="W129" s="39"/>
      <c r="X129" s="44"/>
    </row>
    <row r="130" spans="1:24" x14ac:dyDescent="0.35">
      <c r="A130" t="s">
        <v>71</v>
      </c>
      <c r="B130" s="13" t="s">
        <v>52</v>
      </c>
      <c r="C130" s="47" t="s">
        <v>107</v>
      </c>
      <c r="D130" s="37"/>
      <c r="E130" s="37"/>
      <c r="F130" s="37"/>
      <c r="G130" s="37"/>
      <c r="H130" s="40"/>
      <c r="I130" s="40"/>
      <c r="J130" s="40"/>
      <c r="K130" s="40"/>
      <c r="L130" s="43"/>
      <c r="N130" s="18" t="s">
        <v>69</v>
      </c>
      <c r="O130" s="48">
        <v>3</v>
      </c>
      <c r="P130" s="38"/>
      <c r="Q130" s="38"/>
      <c r="R130" s="38"/>
      <c r="S130" s="38"/>
      <c r="T130" s="41"/>
      <c r="U130" s="41"/>
      <c r="V130" s="41"/>
      <c r="W130" s="41"/>
      <c r="X130" s="45"/>
    </row>
    <row r="131" spans="1:24" x14ac:dyDescent="0.35">
      <c r="B131" s="16" t="s">
        <v>73</v>
      </c>
      <c r="C131" s="46">
        <v>1</v>
      </c>
      <c r="D131" s="36" t="str">
        <f>Mobilitāte!G16</f>
        <v>Izvēlēties</v>
      </c>
      <c r="E131" s="36" t="str">
        <f>Mobilitāte!K16</f>
        <v>Izvēlēties</v>
      </c>
      <c r="F131" s="36" t="str">
        <f>Mobilitāte!O16</f>
        <v>Izvēlēties</v>
      </c>
      <c r="G131" s="36" t="str">
        <f>Mobilitāte!S16</f>
        <v>Izvēlēties</v>
      </c>
      <c r="H131" s="39" t="str">
        <f>IF(D131=B130,C130,IF(D131=B131,C131,C132))</f>
        <v>-</v>
      </c>
      <c r="I131" s="39" t="str">
        <f>IF(E131=B130,C130,IF(E131=B131,C131,C132))</f>
        <v>-</v>
      </c>
      <c r="J131" s="39" t="str">
        <f>IF(F131=B130,C130,IF(F131=B131,C131,C132))</f>
        <v>-</v>
      </c>
      <c r="K131" s="39" t="str">
        <f>IF(G131=B130,C130,IF(G131=B131,C131,C132))</f>
        <v>-</v>
      </c>
      <c r="L131" s="44">
        <v>2</v>
      </c>
    </row>
    <row r="132" spans="1:24" x14ac:dyDescent="0.35">
      <c r="B132" s="18" t="s">
        <v>75</v>
      </c>
      <c r="C132" s="48">
        <v>0</v>
      </c>
      <c r="D132" s="38"/>
      <c r="E132" s="38"/>
      <c r="F132" s="38"/>
      <c r="G132" s="38"/>
      <c r="H132" s="41"/>
      <c r="I132" s="41"/>
      <c r="J132" s="41"/>
      <c r="K132" s="41"/>
      <c r="L132" s="45"/>
    </row>
    <row r="133" spans="1:24" x14ac:dyDescent="0.35">
      <c r="N133" s="13" t="s">
        <v>52</v>
      </c>
      <c r="O133" s="14"/>
      <c r="P133" s="14"/>
      <c r="Q133" s="14"/>
      <c r="R133" s="14"/>
      <c r="S133" s="14"/>
      <c r="T133" s="15"/>
    </row>
    <row r="134" spans="1:24" x14ac:dyDescent="0.35">
      <c r="A134" t="s">
        <v>78</v>
      </c>
      <c r="B134" s="13" t="s">
        <v>52</v>
      </c>
      <c r="C134" s="47" t="s">
        <v>107</v>
      </c>
      <c r="D134" s="37"/>
      <c r="E134" s="37"/>
      <c r="F134" s="37"/>
      <c r="G134" s="37"/>
      <c r="H134" s="40"/>
      <c r="I134" s="40"/>
      <c r="J134" s="40"/>
      <c r="K134" s="40"/>
      <c r="L134" s="43"/>
      <c r="N134" s="16" t="s">
        <v>72</v>
      </c>
      <c r="T134" s="17"/>
    </row>
    <row r="135" spans="1:24" x14ac:dyDescent="0.35">
      <c r="B135" s="16" t="s">
        <v>80</v>
      </c>
      <c r="C135" s="46">
        <v>1</v>
      </c>
      <c r="D135" s="36" t="str">
        <f>Mobilitāte!G17</f>
        <v>Izvēlēties</v>
      </c>
      <c r="E135" s="36" t="str">
        <f>Mobilitāte!K17</f>
        <v>Izvēlēties</v>
      </c>
      <c r="F135" s="36" t="str">
        <f>Mobilitāte!O17</f>
        <v>Izvēlēties</v>
      </c>
      <c r="G135" s="36" t="str">
        <f>Mobilitāte!S17</f>
        <v>Izvēlēties</v>
      </c>
      <c r="H135" s="39" t="str">
        <f>IF(D135=B134,C134,IF(D135=B135,C135,C136))</f>
        <v>-</v>
      </c>
      <c r="I135" s="39" t="str">
        <f>IF(E135=B134,C134,IF(E135=B135,C135,C136))</f>
        <v>-</v>
      </c>
      <c r="J135" s="39" t="str">
        <f>IF(F135=B134,C134,IF(F135=B135,C135,C136))</f>
        <v>-</v>
      </c>
      <c r="K135" s="39" t="str">
        <f>IF(G135=B134,C134,IF(G135=B135,C135,C136))</f>
        <v>-</v>
      </c>
      <c r="L135" s="44">
        <v>2</v>
      </c>
      <c r="N135" s="16" t="s">
        <v>74</v>
      </c>
      <c r="T135" s="17"/>
    </row>
    <row r="136" spans="1:24" x14ac:dyDescent="0.35">
      <c r="B136" s="18" t="s">
        <v>75</v>
      </c>
      <c r="C136" s="48">
        <v>0</v>
      </c>
      <c r="D136" s="38"/>
      <c r="E136" s="38"/>
      <c r="F136" s="38"/>
      <c r="G136" s="38"/>
      <c r="H136" s="41"/>
      <c r="I136" s="41"/>
      <c r="J136" s="41"/>
      <c r="K136" s="41"/>
      <c r="L136" s="45"/>
      <c r="N136" s="16" t="s">
        <v>76</v>
      </c>
      <c r="T136" s="17"/>
    </row>
    <row r="137" spans="1:24" x14ac:dyDescent="0.35">
      <c r="N137" s="16" t="s">
        <v>77</v>
      </c>
      <c r="T137" s="17"/>
    </row>
    <row r="138" spans="1:24" x14ac:dyDescent="0.35">
      <c r="A138" t="s">
        <v>84</v>
      </c>
      <c r="B138" s="13" t="s">
        <v>52</v>
      </c>
      <c r="C138" s="47" t="s">
        <v>107</v>
      </c>
      <c r="D138" s="37"/>
      <c r="E138" s="37"/>
      <c r="F138" s="37"/>
      <c r="G138" s="37"/>
      <c r="H138" s="40"/>
      <c r="I138" s="40"/>
      <c r="J138" s="40"/>
      <c r="K138" s="40"/>
      <c r="L138" s="43"/>
      <c r="N138" s="16" t="s">
        <v>79</v>
      </c>
      <c r="T138" s="17"/>
    </row>
    <row r="139" spans="1:24" x14ac:dyDescent="0.35">
      <c r="B139" s="16" t="s">
        <v>61</v>
      </c>
      <c r="C139" s="46">
        <v>1</v>
      </c>
      <c r="D139" s="36" t="str">
        <f>Mobilitāte!G18</f>
        <v>Izvēlēties</v>
      </c>
      <c r="E139" s="36" t="str">
        <f>Mobilitāte!K18</f>
        <v>Izvēlēties</v>
      </c>
      <c r="F139" s="36" t="str">
        <f>Mobilitāte!O18</f>
        <v>Izvēlēties</v>
      </c>
      <c r="G139" s="36" t="str">
        <f>Mobilitāte!S18</f>
        <v>Izvēlēties</v>
      </c>
      <c r="H139" s="39" t="str">
        <f>IF(D139=B138,C138,IF(D139=B139,C139,C140))</f>
        <v>-</v>
      </c>
      <c r="I139" s="39" t="str">
        <f>IF(E139=B138,C138,IF(E139=B139,C139,C140))</f>
        <v>-</v>
      </c>
      <c r="J139" s="39" t="str">
        <f>IF(F139=B138,C138,IF(F139=B139,C139,C140))</f>
        <v>-</v>
      </c>
      <c r="K139" s="39" t="str">
        <f>IF(G139=B138,C138,IF(G139=B139,C139,C140))</f>
        <v>-</v>
      </c>
      <c r="L139" s="44">
        <v>1</v>
      </c>
      <c r="N139" s="16" t="s">
        <v>81</v>
      </c>
      <c r="T139" s="17"/>
    </row>
    <row r="140" spans="1:24" x14ac:dyDescent="0.35">
      <c r="B140" s="18" t="s">
        <v>57</v>
      </c>
      <c r="C140" s="48">
        <v>0</v>
      </c>
      <c r="D140" s="38"/>
      <c r="E140" s="38"/>
      <c r="F140" s="38"/>
      <c r="G140" s="38"/>
      <c r="H140" s="41"/>
      <c r="I140" s="41"/>
      <c r="J140" s="41"/>
      <c r="K140" s="41"/>
      <c r="L140" s="45"/>
      <c r="N140" s="16" t="s">
        <v>82</v>
      </c>
      <c r="T140" s="17"/>
    </row>
    <row r="141" spans="1:24" x14ac:dyDescent="0.35">
      <c r="N141" s="16" t="s">
        <v>83</v>
      </c>
      <c r="T141" s="17"/>
    </row>
    <row r="142" spans="1:24" x14ac:dyDescent="0.35">
      <c r="A142" t="s">
        <v>89</v>
      </c>
      <c r="B142" s="13" t="s">
        <v>52</v>
      </c>
      <c r="C142" s="47" t="s">
        <v>107</v>
      </c>
      <c r="D142" s="37"/>
      <c r="E142" s="37"/>
      <c r="F142" s="37"/>
      <c r="G142" s="37"/>
      <c r="H142" s="40"/>
      <c r="I142" s="40"/>
      <c r="J142" s="40"/>
      <c r="K142" s="40"/>
      <c r="L142" s="43"/>
      <c r="N142" s="16" t="s">
        <v>85</v>
      </c>
      <c r="T142" s="17"/>
    </row>
    <row r="143" spans="1:24" x14ac:dyDescent="0.35">
      <c r="B143" s="16" t="s">
        <v>61</v>
      </c>
      <c r="C143" s="46">
        <v>2</v>
      </c>
      <c r="D143" s="36" t="str">
        <f>Mobilitāte!G19</f>
        <v>Izvēlēties</v>
      </c>
      <c r="E143" s="36" t="str">
        <f>Mobilitāte!K19</f>
        <v>Izvēlēties</v>
      </c>
      <c r="F143" s="36" t="str">
        <f>Mobilitāte!O19</f>
        <v>Izvēlēties</v>
      </c>
      <c r="G143" s="36" t="str">
        <f>Mobilitāte!S19</f>
        <v>Izvēlēties</v>
      </c>
      <c r="H143" s="39" t="str">
        <f>IF(D143=B142,C142,IF(D143=B143,C143,IF(D143=B144,C144,C145)))</f>
        <v>-</v>
      </c>
      <c r="I143" s="39" t="str">
        <f>IF(E143=B142,C142,IF(E143=B143,C143,IF(E143=B144,C144,C145)))</f>
        <v>-</v>
      </c>
      <c r="J143" s="39" t="str">
        <f>IF(F143=B142,C142,IF(F143=B143,C143,IF(F143=B144,C144,C145)))</f>
        <v>-</v>
      </c>
      <c r="K143" s="39" t="str">
        <f>IF(G143=B142,C142,IF(G143=B143,C143,IF(G143=B144,C144,C145)))</f>
        <v>-</v>
      </c>
      <c r="L143" s="44">
        <v>3</v>
      </c>
      <c r="N143" s="16" t="s">
        <v>86</v>
      </c>
      <c r="T143" s="17"/>
    </row>
    <row r="144" spans="1:24" x14ac:dyDescent="0.35">
      <c r="B144" s="16" t="s">
        <v>206</v>
      </c>
      <c r="C144" s="46">
        <v>1</v>
      </c>
      <c r="D144" s="36"/>
      <c r="E144" s="36"/>
      <c r="F144" s="36"/>
      <c r="G144" s="36"/>
      <c r="H144" s="39"/>
      <c r="I144" s="39"/>
      <c r="J144" s="39"/>
      <c r="K144" s="39"/>
      <c r="L144" s="44"/>
      <c r="N144" s="16" t="s">
        <v>87</v>
      </c>
      <c r="T144" s="17"/>
    </row>
    <row r="145" spans="1:20" x14ac:dyDescent="0.35">
      <c r="B145" s="18" t="s">
        <v>57</v>
      </c>
      <c r="C145" s="48">
        <v>0</v>
      </c>
      <c r="D145" s="38"/>
      <c r="E145" s="38"/>
      <c r="F145" s="38"/>
      <c r="G145" s="38"/>
      <c r="H145" s="41"/>
      <c r="I145" s="41"/>
      <c r="J145" s="41"/>
      <c r="K145" s="41"/>
      <c r="L145" s="45"/>
      <c r="N145" s="16" t="s">
        <v>88</v>
      </c>
      <c r="T145" s="17"/>
    </row>
    <row r="146" spans="1:20" x14ac:dyDescent="0.35">
      <c r="N146" s="18" t="s">
        <v>90</v>
      </c>
      <c r="O146" s="19"/>
      <c r="P146" s="19"/>
      <c r="Q146" s="19"/>
      <c r="R146" s="19"/>
      <c r="S146" s="19"/>
      <c r="T146" s="20"/>
    </row>
    <row r="147" spans="1:20" x14ac:dyDescent="0.35">
      <c r="A147" t="s">
        <v>91</v>
      </c>
      <c r="B147" s="13" t="s">
        <v>52</v>
      </c>
      <c r="C147" s="47" t="s">
        <v>107</v>
      </c>
      <c r="D147" s="37"/>
      <c r="E147" s="37"/>
      <c r="F147" s="37"/>
      <c r="G147" s="37"/>
      <c r="H147" s="40"/>
      <c r="I147" s="40"/>
      <c r="J147" s="40"/>
      <c r="K147" s="40"/>
      <c r="L147" s="43"/>
    </row>
    <row r="148" spans="1:20" x14ac:dyDescent="0.35">
      <c r="B148" s="16" t="s">
        <v>92</v>
      </c>
      <c r="C148" s="46">
        <v>3</v>
      </c>
      <c r="D148" s="36" t="str">
        <f>Mobilitāte!G20</f>
        <v>Izvēlēties</v>
      </c>
      <c r="E148" s="36" t="str">
        <f>Mobilitāte!K20</f>
        <v>Izvēlēties</v>
      </c>
      <c r="F148" s="36" t="str">
        <f>Mobilitāte!O20</f>
        <v>Izvēlēties</v>
      </c>
      <c r="G148" s="36" t="str">
        <f>Mobilitāte!S20</f>
        <v>Izvēlēties</v>
      </c>
      <c r="H148" s="39" t="str">
        <f>IF(D148=B147,C147,IF(D148=B148,C148,IF(D148=B149,C149,IF(D148=B150,C150,C151))))</f>
        <v>-</v>
      </c>
      <c r="I148" s="39" t="str">
        <f>IF(E148=B147,C147,IF(E148=B148,C148,IF(E148=B149,C149,IF(E148=B150,C150,C151))))</f>
        <v>-</v>
      </c>
      <c r="J148" s="39" t="str">
        <f>IF(F148=B147,C147,IF(F148=B148,C148,IF(F148=B149,C149,IF(F148=B150,C150,C151))))</f>
        <v>-</v>
      </c>
      <c r="K148" s="39" t="str">
        <f>IF(G148=B147,C147,IF(G148=B148,C148,IF(G148=B149,C149,IF(G148=B150,C150,C151))))</f>
        <v>-</v>
      </c>
      <c r="L148" s="44">
        <v>1</v>
      </c>
    </row>
    <row r="149" spans="1:20" x14ac:dyDescent="0.35">
      <c r="B149" s="16" t="s">
        <v>58</v>
      </c>
      <c r="C149" s="46">
        <v>2</v>
      </c>
      <c r="D149" s="36"/>
      <c r="E149" s="36"/>
      <c r="F149" s="36"/>
      <c r="G149" s="36"/>
      <c r="H149" s="39"/>
      <c r="I149" s="39"/>
      <c r="J149" s="39"/>
      <c r="K149" s="39"/>
      <c r="L149" s="44"/>
    </row>
    <row r="150" spans="1:20" x14ac:dyDescent="0.35">
      <c r="B150" s="16" t="s">
        <v>93</v>
      </c>
      <c r="C150" s="46">
        <v>1</v>
      </c>
      <c r="D150" s="36"/>
      <c r="E150" s="36"/>
      <c r="F150" s="36"/>
      <c r="G150" s="36"/>
      <c r="H150" s="39"/>
      <c r="I150" s="39"/>
      <c r="J150" s="39"/>
      <c r="K150" s="39"/>
      <c r="L150" s="44"/>
    </row>
    <row r="151" spans="1:20" x14ac:dyDescent="0.35">
      <c r="B151" s="18" t="s">
        <v>60</v>
      </c>
      <c r="C151" s="48">
        <v>0</v>
      </c>
      <c r="D151" s="38"/>
      <c r="E151" s="38"/>
      <c r="F151" s="38"/>
      <c r="G151" s="38"/>
      <c r="H151" s="41"/>
      <c r="I151" s="41"/>
      <c r="J151" s="41"/>
      <c r="K151" s="41"/>
      <c r="L151" s="45"/>
    </row>
    <row r="153" spans="1:20" x14ac:dyDescent="0.35">
      <c r="A153" t="s">
        <v>94</v>
      </c>
      <c r="B153" s="13" t="s">
        <v>52</v>
      </c>
      <c r="C153" s="47" t="s">
        <v>107</v>
      </c>
      <c r="D153" s="37"/>
      <c r="E153" s="37"/>
      <c r="F153" s="37"/>
      <c r="G153" s="37"/>
      <c r="H153" s="40"/>
      <c r="I153" s="40"/>
      <c r="J153" s="40"/>
      <c r="K153" s="40"/>
      <c r="L153" s="43"/>
    </row>
    <row r="154" spans="1:20" x14ac:dyDescent="0.35">
      <c r="B154" s="16" t="s">
        <v>61</v>
      </c>
      <c r="C154" s="46">
        <v>1</v>
      </c>
      <c r="D154" s="36" t="str">
        <f>Mobilitāte!G21</f>
        <v>Izvēlēties</v>
      </c>
      <c r="E154" s="36" t="str">
        <f>Mobilitāte!K21</f>
        <v>Izvēlēties</v>
      </c>
      <c r="F154" s="36" t="str">
        <f>Mobilitāte!O21</f>
        <v>Izvēlēties</v>
      </c>
      <c r="G154" s="36" t="str">
        <f>Mobilitāte!S21</f>
        <v>Izvēlēties</v>
      </c>
      <c r="H154" s="39" t="str">
        <f>IF(D154=B153,C153,IF(D154=B154,C154,C155))</f>
        <v>-</v>
      </c>
      <c r="I154" s="39" t="str">
        <f>IF(E154=B153,C153,IF(E154=B154,C154,C155))</f>
        <v>-</v>
      </c>
      <c r="J154" s="39" t="str">
        <f>IF(F154=B153,C153,IF(F154=B154,C154,C155))</f>
        <v>-</v>
      </c>
      <c r="K154" s="39" t="str">
        <f>IF(G154=B153,C153,IF(G154=B154,C154,C155))</f>
        <v>-</v>
      </c>
      <c r="L154" s="44">
        <v>2</v>
      </c>
    </row>
    <row r="155" spans="1:20" x14ac:dyDescent="0.35">
      <c r="B155" s="18" t="s">
        <v>57</v>
      </c>
      <c r="C155" s="48">
        <v>0</v>
      </c>
      <c r="D155" s="38"/>
      <c r="E155" s="38"/>
      <c r="F155" s="38"/>
      <c r="G155" s="38"/>
      <c r="H155" s="41"/>
      <c r="I155" s="41"/>
      <c r="J155" s="41"/>
      <c r="K155" s="41"/>
      <c r="L155" s="45"/>
    </row>
    <row r="157" spans="1:20" x14ac:dyDescent="0.35">
      <c r="A157" t="s">
        <v>95</v>
      </c>
      <c r="B157" s="13" t="s">
        <v>52</v>
      </c>
      <c r="C157" s="47" t="s">
        <v>107</v>
      </c>
      <c r="D157" s="37"/>
      <c r="E157" s="37"/>
      <c r="F157" s="37"/>
      <c r="G157" s="37"/>
      <c r="H157" s="40"/>
      <c r="I157" s="40"/>
      <c r="J157" s="40"/>
      <c r="K157" s="40"/>
      <c r="L157" s="43"/>
    </row>
    <row r="158" spans="1:20" x14ac:dyDescent="0.35">
      <c r="B158" s="16" t="s">
        <v>92</v>
      </c>
      <c r="C158" s="46">
        <v>3</v>
      </c>
      <c r="D158" s="36" t="str">
        <f>Mobilitāte!G22</f>
        <v>Izvēlēties</v>
      </c>
      <c r="E158" s="36" t="str">
        <f>Mobilitāte!K22</f>
        <v>Izvēlēties</v>
      </c>
      <c r="F158" s="36" t="str">
        <f>Mobilitāte!O22</f>
        <v>Izvēlēties</v>
      </c>
      <c r="G158" s="36" t="str">
        <f>Mobilitāte!S22</f>
        <v>Izvēlēties</v>
      </c>
      <c r="H158" s="39" t="str">
        <f>IF(D158=B157,C157,IF(D158=B158,C158,IF(D158=B159,C159,IF(D158=B160,C160,C161))))</f>
        <v>-</v>
      </c>
      <c r="I158" s="39" t="str">
        <f>IF(E158=B157,C157,IF(E158=B158,C158,IF(E158=B159,C159,IF(E158=B160,C160,C161))))</f>
        <v>-</v>
      </c>
      <c r="J158" s="39" t="str">
        <f>IF(F158=B157,C157,IF(F158=B158,C158,IF(F158=B159,C159,IF(F158=B160,C160,C161))))</f>
        <v>-</v>
      </c>
      <c r="K158" s="39" t="str">
        <f>IF(G158=B157,C157,IF(G158=B158,C158,IF(G158=B159,C159,IF(G158=B160,C160,C161))))</f>
        <v>-</v>
      </c>
      <c r="L158" s="44">
        <v>3</v>
      </c>
    </row>
    <row r="159" spans="1:20" x14ac:dyDescent="0.35">
      <c r="B159" s="16" t="s">
        <v>58</v>
      </c>
      <c r="C159" s="46">
        <v>2</v>
      </c>
      <c r="D159" s="36"/>
      <c r="E159" s="36"/>
      <c r="F159" s="36"/>
      <c r="G159" s="36"/>
      <c r="H159" s="39"/>
      <c r="I159" s="39"/>
      <c r="J159" s="39"/>
      <c r="K159" s="39"/>
      <c r="L159" s="44"/>
    </row>
    <row r="160" spans="1:20" x14ac:dyDescent="0.35">
      <c r="B160" s="16" t="s">
        <v>93</v>
      </c>
      <c r="C160" s="46">
        <v>1</v>
      </c>
      <c r="D160" s="36"/>
      <c r="E160" s="36"/>
      <c r="F160" s="36"/>
      <c r="G160" s="36"/>
      <c r="H160" s="39"/>
      <c r="I160" s="39"/>
      <c r="J160" s="39"/>
      <c r="K160" s="39"/>
      <c r="L160" s="44"/>
    </row>
    <row r="161" spans="1:12" x14ac:dyDescent="0.35">
      <c r="B161" s="18" t="s">
        <v>60</v>
      </c>
      <c r="C161" s="48">
        <v>0</v>
      </c>
      <c r="D161" s="38"/>
      <c r="E161" s="38"/>
      <c r="F161" s="38"/>
      <c r="G161" s="38"/>
      <c r="H161" s="41"/>
      <c r="I161" s="41"/>
      <c r="J161" s="41"/>
      <c r="K161" s="41"/>
      <c r="L161" s="45"/>
    </row>
    <row r="163" spans="1:12" x14ac:dyDescent="0.35">
      <c r="A163" t="s">
        <v>96</v>
      </c>
      <c r="B163" s="13" t="s">
        <v>52</v>
      </c>
      <c r="C163" s="47" t="s">
        <v>107</v>
      </c>
      <c r="D163" s="37"/>
      <c r="E163" s="37"/>
      <c r="F163" s="37"/>
      <c r="G163" s="37"/>
      <c r="H163" s="40"/>
      <c r="I163" s="40"/>
      <c r="J163" s="40"/>
      <c r="K163" s="40"/>
      <c r="L163" s="43"/>
    </row>
    <row r="164" spans="1:12" x14ac:dyDescent="0.35">
      <c r="B164" s="16" t="s">
        <v>61</v>
      </c>
      <c r="C164" s="46">
        <v>0</v>
      </c>
      <c r="D164" s="36" t="str">
        <f>Mobilitāte!G23</f>
        <v>Izvēlēties</v>
      </c>
      <c r="E164" s="36" t="str">
        <f>Mobilitāte!K23</f>
        <v>Izvēlēties</v>
      </c>
      <c r="F164" s="36" t="str">
        <f>Mobilitāte!O23</f>
        <v>Izvēlēties</v>
      </c>
      <c r="G164" s="36" t="str">
        <f>Mobilitāte!S23</f>
        <v>Izvēlēties</v>
      </c>
      <c r="H164" s="39" t="str">
        <f>IF(D164=B163,C163,IF(D164=B164,C164,C165))</f>
        <v>-</v>
      </c>
      <c r="I164" s="39" t="str">
        <f>IF(E164=B163,C163,IF(E164=B164,C164,C165))</f>
        <v>-</v>
      </c>
      <c r="J164" s="39" t="str">
        <f>IF(F164=B163,C163,IF(F164=B164,C164,C165))</f>
        <v>-</v>
      </c>
      <c r="K164" s="39" t="str">
        <f>IF(G164=B163,C163,IF(G164=B164,C164,C165))</f>
        <v>-</v>
      </c>
      <c r="L164" s="44">
        <v>2</v>
      </c>
    </row>
    <row r="165" spans="1:12" x14ac:dyDescent="0.35">
      <c r="B165" s="18" t="s">
        <v>57</v>
      </c>
      <c r="C165" s="48">
        <v>1</v>
      </c>
      <c r="D165" s="38"/>
      <c r="E165" s="38"/>
      <c r="F165" s="38"/>
      <c r="G165" s="38"/>
      <c r="H165" s="41"/>
      <c r="I165" s="41"/>
      <c r="J165" s="41"/>
      <c r="K165" s="41"/>
      <c r="L165" s="45"/>
    </row>
    <row r="167" spans="1:12" x14ac:dyDescent="0.35">
      <c r="A167" t="s">
        <v>97</v>
      </c>
      <c r="B167" s="13" t="s">
        <v>52</v>
      </c>
      <c r="C167" s="47" t="s">
        <v>107</v>
      </c>
      <c r="D167" s="37"/>
      <c r="E167" s="37"/>
      <c r="F167" s="37"/>
      <c r="G167" s="37"/>
      <c r="H167" s="40"/>
      <c r="I167" s="40"/>
      <c r="J167" s="40"/>
      <c r="K167" s="40"/>
      <c r="L167" s="43"/>
    </row>
    <row r="168" spans="1:12" x14ac:dyDescent="0.35">
      <c r="B168" s="21" t="s">
        <v>61</v>
      </c>
      <c r="C168" s="46">
        <v>1</v>
      </c>
      <c r="D168" s="36" t="str">
        <f>Mobilitāte!G24</f>
        <v>Izvēlēties</v>
      </c>
      <c r="E168" s="36" t="str">
        <f>Mobilitāte!K24</f>
        <v>Izvēlēties</v>
      </c>
      <c r="F168" s="36" t="str">
        <f>Mobilitāte!O24</f>
        <v>Izvēlēties</v>
      </c>
      <c r="G168" s="36" t="str">
        <f>Mobilitāte!S24</f>
        <v>Izvēlēties</v>
      </c>
      <c r="H168" s="39" t="str">
        <f>IF(D168=B167,C167,IF(D168=B168,C168,C169))</f>
        <v>-</v>
      </c>
      <c r="I168" s="39" t="str">
        <f>IF(E168=B167,C167,IF(E168=B168,C168,C169))</f>
        <v>-</v>
      </c>
      <c r="J168" s="39" t="str">
        <f>IF(F168=B167,C167,IF(F168=B168,C168,C169))</f>
        <v>-</v>
      </c>
      <c r="K168" s="39" t="str">
        <f>IF(G168=B167,C167,IF(G168=B168,C168,C169))</f>
        <v>-</v>
      </c>
      <c r="L168" s="44">
        <v>1</v>
      </c>
    </row>
    <row r="169" spans="1:12" x14ac:dyDescent="0.35">
      <c r="B169" s="22" t="s">
        <v>98</v>
      </c>
      <c r="C169" s="48">
        <v>0</v>
      </c>
      <c r="D169" s="38"/>
      <c r="E169" s="38"/>
      <c r="F169" s="38"/>
      <c r="G169" s="38"/>
      <c r="H169" s="41"/>
      <c r="I169" s="41"/>
      <c r="J169" s="41"/>
      <c r="K169" s="41"/>
      <c r="L169" s="45"/>
    </row>
    <row r="171" spans="1:12" x14ac:dyDescent="0.35">
      <c r="A171" t="s">
        <v>99</v>
      </c>
      <c r="B171" s="13" t="s">
        <v>52</v>
      </c>
      <c r="C171" s="47" t="s">
        <v>107</v>
      </c>
      <c r="D171" s="37"/>
      <c r="E171" s="37"/>
      <c r="F171" s="37"/>
      <c r="G171" s="37"/>
      <c r="H171" s="40"/>
      <c r="I171" s="40"/>
      <c r="J171" s="40"/>
      <c r="K171" s="40"/>
      <c r="L171" s="43"/>
    </row>
    <row r="172" spans="1:12" x14ac:dyDescent="0.35">
      <c r="B172" s="16" t="s">
        <v>100</v>
      </c>
      <c r="C172" s="46">
        <v>3</v>
      </c>
      <c r="D172" s="36" t="str">
        <f>Mobilitāte!G25</f>
        <v>Izvēlēties</v>
      </c>
      <c r="E172" s="36" t="str">
        <f>Mobilitāte!K25</f>
        <v>Izvēlēties</v>
      </c>
      <c r="F172" s="36" t="str">
        <f>Mobilitāte!O25</f>
        <v>Izvēlēties</v>
      </c>
      <c r="G172" s="36" t="str">
        <f>Mobilitāte!S25</f>
        <v>Izvēlēties</v>
      </c>
      <c r="H172" s="39" t="str">
        <f>IF(D172=B171,C171,IF(D172=B172,C172,IF(D172=B173,C173,IF(D172=B174,C174,IF(D172=B175,C175,C176)))))</f>
        <v>-</v>
      </c>
      <c r="I172" s="39" t="str">
        <f>IF(E172=B171,C171,IF(E172=B172,C172,IF(E172=B173,C173,IF(E172=B174,C174,IF(E172=B175,C175,C176)))))</f>
        <v>-</v>
      </c>
      <c r="J172" s="39" t="str">
        <f>IF(F172=B171,C171,IF(F172=B172,C172,IF(F172=B173,C173,IF(F172=B174,C174,IF(F172=B175,C175,C176)))))</f>
        <v>-</v>
      </c>
      <c r="K172" s="39" t="str">
        <f>IF(G172=B171,C171,IF(G172=B172,C172,IF(G172=B173,C173,IF(G172=B174,C174,IF(G172=B175,C175,C176)))))</f>
        <v>-</v>
      </c>
      <c r="L172" s="44">
        <v>3</v>
      </c>
    </row>
    <row r="173" spans="1:12" x14ac:dyDescent="0.35">
      <c r="B173" s="16" t="s">
        <v>101</v>
      </c>
      <c r="C173" s="46">
        <v>2</v>
      </c>
      <c r="D173" s="36"/>
      <c r="E173" s="36"/>
      <c r="F173" s="36"/>
      <c r="G173" s="36"/>
      <c r="H173" s="39"/>
      <c r="I173" s="39"/>
      <c r="J173" s="39"/>
      <c r="K173" s="39"/>
      <c r="L173" s="44"/>
    </row>
    <row r="174" spans="1:12" x14ac:dyDescent="0.35">
      <c r="B174" s="16" t="s">
        <v>102</v>
      </c>
      <c r="C174" s="46">
        <v>1</v>
      </c>
      <c r="D174" s="36"/>
      <c r="E174" s="36"/>
      <c r="F174" s="36"/>
      <c r="G174" s="36"/>
      <c r="H174" s="39"/>
      <c r="I174" s="39"/>
      <c r="J174" s="39"/>
      <c r="K174" s="39"/>
      <c r="L174" s="44"/>
    </row>
    <row r="175" spans="1:12" x14ac:dyDescent="0.35">
      <c r="B175" s="16" t="s">
        <v>103</v>
      </c>
      <c r="C175" s="46">
        <v>0</v>
      </c>
      <c r="D175" s="36"/>
      <c r="E175" s="36"/>
      <c r="F175" s="36"/>
      <c r="G175" s="36"/>
      <c r="H175" s="39"/>
      <c r="I175" s="39"/>
      <c r="J175" s="39"/>
      <c r="K175" s="39"/>
      <c r="L175" s="44"/>
    </row>
    <row r="176" spans="1:12" x14ac:dyDescent="0.35">
      <c r="B176" s="18" t="s">
        <v>104</v>
      </c>
      <c r="C176" s="48">
        <v>0</v>
      </c>
      <c r="D176" s="38"/>
      <c r="E176" s="38"/>
      <c r="F176" s="38"/>
      <c r="G176" s="38"/>
      <c r="H176" s="41"/>
      <c r="I176" s="41"/>
      <c r="J176" s="41"/>
      <c r="K176" s="41"/>
      <c r="L176" s="45"/>
    </row>
    <row r="178" spans="1:24" x14ac:dyDescent="0.35">
      <c r="A178" t="s">
        <v>105</v>
      </c>
      <c r="B178" s="13" t="s">
        <v>52</v>
      </c>
      <c r="C178" s="47" t="s">
        <v>107</v>
      </c>
      <c r="D178" s="37"/>
      <c r="E178" s="37"/>
      <c r="F178" s="37"/>
      <c r="G178" s="37"/>
      <c r="H178" s="40"/>
      <c r="I178" s="40"/>
      <c r="J178" s="40"/>
      <c r="K178" s="40"/>
      <c r="L178" s="43"/>
    </row>
    <row r="179" spans="1:24" x14ac:dyDescent="0.35">
      <c r="B179" s="16" t="s">
        <v>61</v>
      </c>
      <c r="C179" s="46">
        <v>1</v>
      </c>
      <c r="D179" s="36" t="str">
        <f>Mobilitāte!G26</f>
        <v>Izvēlēties</v>
      </c>
      <c r="E179" s="36" t="str">
        <f>Mobilitāte!K26</f>
        <v>Izvēlēties</v>
      </c>
      <c r="F179" s="36" t="str">
        <f>Mobilitāte!O26</f>
        <v>Izvēlēties</v>
      </c>
      <c r="G179" s="36" t="str">
        <f>Mobilitāte!S26</f>
        <v>Izvēlēties</v>
      </c>
      <c r="H179" s="39" t="str">
        <f>IF(D179=B178,C178,IF(D179=B179,C179,C180))</f>
        <v>-</v>
      </c>
      <c r="I179" s="39" t="str">
        <f>IF(E179=B178,C178,IF(E179=B179,C179,C180))</f>
        <v>-</v>
      </c>
      <c r="J179" s="39" t="str">
        <f>IF(F179=B178,C178,IF(F179=B179,C179,C180))</f>
        <v>-</v>
      </c>
      <c r="K179" s="39" t="str">
        <f>IF(G179=B178,C178,IF(G179=B179,C179,C180))</f>
        <v>-</v>
      </c>
      <c r="L179" s="44">
        <v>2</v>
      </c>
    </row>
    <row r="180" spans="1:24" x14ac:dyDescent="0.35">
      <c r="B180" s="18" t="s">
        <v>57</v>
      </c>
      <c r="C180" s="48">
        <v>0</v>
      </c>
      <c r="D180" s="38"/>
      <c r="E180" s="38"/>
      <c r="F180" s="38"/>
      <c r="G180" s="38"/>
      <c r="H180" s="41"/>
      <c r="I180" s="41"/>
      <c r="J180" s="41"/>
      <c r="K180" s="41"/>
      <c r="L180" s="45"/>
    </row>
    <row r="182" spans="1:24" x14ac:dyDescent="0.35">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row>
    <row r="183" spans="1:24" x14ac:dyDescent="0.35">
      <c r="A183" s="68" t="s">
        <v>150</v>
      </c>
      <c r="C183" s="46" t="s">
        <v>116</v>
      </c>
      <c r="D183" s="36" t="s">
        <v>108</v>
      </c>
      <c r="E183" s="36" t="s">
        <v>109</v>
      </c>
      <c r="F183" s="36" t="s">
        <v>114</v>
      </c>
      <c r="G183" s="36" t="s">
        <v>115</v>
      </c>
      <c r="H183" s="39" t="s">
        <v>110</v>
      </c>
      <c r="I183" s="39" t="s">
        <v>111</v>
      </c>
      <c r="J183" s="39" t="s">
        <v>112</v>
      </c>
      <c r="K183" s="39" t="s">
        <v>113</v>
      </c>
      <c r="L183" s="42" t="s">
        <v>65</v>
      </c>
      <c r="O183" s="49" t="s">
        <v>116</v>
      </c>
      <c r="P183" s="50" t="s">
        <v>108</v>
      </c>
      <c r="Q183" s="50" t="s">
        <v>109</v>
      </c>
      <c r="R183" s="50" t="s">
        <v>114</v>
      </c>
      <c r="S183" s="50" t="s">
        <v>115</v>
      </c>
      <c r="T183" s="51" t="s">
        <v>110</v>
      </c>
      <c r="U183" s="51" t="s">
        <v>111</v>
      </c>
      <c r="V183" s="51" t="s">
        <v>112</v>
      </c>
      <c r="W183" s="51" t="s">
        <v>113</v>
      </c>
      <c r="X183" s="52" t="s">
        <v>65</v>
      </c>
    </row>
    <row r="184" spans="1:24" x14ac:dyDescent="0.35">
      <c r="A184" t="s">
        <v>66</v>
      </c>
      <c r="B184" s="13" t="s">
        <v>52</v>
      </c>
      <c r="C184" s="47" t="s">
        <v>107</v>
      </c>
      <c r="D184" s="37"/>
      <c r="E184" s="37"/>
      <c r="F184" s="37"/>
      <c r="G184" s="37"/>
      <c r="H184" s="40"/>
      <c r="I184" s="40"/>
      <c r="J184" s="40"/>
      <c r="K184" s="40"/>
      <c r="L184" s="43"/>
      <c r="N184" s="13" t="s">
        <v>52</v>
      </c>
      <c r="O184" s="47" t="s">
        <v>107</v>
      </c>
      <c r="P184" s="37"/>
      <c r="Q184" s="37"/>
      <c r="R184" s="37"/>
      <c r="S184" s="37"/>
      <c r="T184" s="40"/>
      <c r="U184" s="40"/>
      <c r="V184" s="40"/>
      <c r="W184" s="40"/>
      <c r="X184" s="43"/>
    </row>
    <row r="185" spans="1:24" x14ac:dyDescent="0.35">
      <c r="B185" s="16" t="s">
        <v>67</v>
      </c>
      <c r="C185" s="46">
        <v>2</v>
      </c>
      <c r="D185" s="36" t="str">
        <f>'Enerģijas ražošana'!G15</f>
        <v>Izvēlēties</v>
      </c>
      <c r="E185" s="36" t="str">
        <f>'Enerģijas ražošana'!K15</f>
        <v>Izvēlēties</v>
      </c>
      <c r="F185" s="36" t="str">
        <f>'Enerģijas ražošana'!O15</f>
        <v>Izvēlēties</v>
      </c>
      <c r="G185" s="36" t="str">
        <f>'Enerģijas ražošana'!S15</f>
        <v>Izvēlēties</v>
      </c>
      <c r="H185" s="39" t="str">
        <f>IF(D185=B184,C184,IF(D185=B185,C185,IF(D185=B186,C186,IF(D185=B187,C187,C188))))</f>
        <v>-</v>
      </c>
      <c r="I185" s="39" t="str">
        <f>IF(E185=B184,C184,IF(E185=B185,C185,IF(E185=B186,C186,IF(E185=B187,C187,C188))))</f>
        <v>-</v>
      </c>
      <c r="J185" s="39" t="str">
        <f>IF(F185=B184,C184,IF(F185=B185,C185,IF(F185=B186,C186,IF(F185=B187,C187,C188))))</f>
        <v>-</v>
      </c>
      <c r="K185" s="39" t="str">
        <f>IF(G185=B184,C184,IF(G185=B185,C185,IF(G185=B186,C186,IF(G185=B187,C187,C188))))</f>
        <v>-</v>
      </c>
      <c r="L185" s="44">
        <v>3</v>
      </c>
      <c r="N185" s="16" t="s">
        <v>50</v>
      </c>
      <c r="O185" s="46">
        <v>1</v>
      </c>
      <c r="P185" s="36" t="str">
        <f>'Enerģijas ražošana'!G8</f>
        <v>Izvēlēties</v>
      </c>
      <c r="Q185" s="36" t="str">
        <f>'Enerģijas ražošana'!K8</f>
        <v>Izvēlēties</v>
      </c>
      <c r="R185" s="36" t="str">
        <f>'Enerģijas ražošana'!O8</f>
        <v>Izvēlēties</v>
      </c>
      <c r="S185" s="36" t="str">
        <f>'Enerģijas ražošana'!S8</f>
        <v>Izvēlēties</v>
      </c>
      <c r="T185" s="39" t="str">
        <f>IF(P185=N184,O184,IF(P185=N185,O185,IF(P185=N186,O186,IF(P185=N187,O187,IF(P185=N188,O188,IF(P185=N189,O189,O190))))))</f>
        <v>-</v>
      </c>
      <c r="U185" s="39" t="str">
        <f>IF(Q185=N184,O184,IF(Q185=N185,O185,IF(Q185=N186,O186,IF(Q185=N187,O187,IF(Q185=N188,O188,IF(Q185=N189,O189,O190))))))</f>
        <v>-</v>
      </c>
      <c r="V185" s="39" t="str">
        <f>IF(R185=N184,O184,IF(R185=N185,O185,IF(R185=N186,O186,IF(R185=N187,O187,IF(R185=N188,O188,IF(R185=N189,O189,O190))))))</f>
        <v>-</v>
      </c>
      <c r="W185" s="39" t="str">
        <f>IF(S185=N184,O184,IF(S185=N185,O185,IF(S185=N186,O186,IF(S185=N187,O187,IF(S185=N188,O188,IF(S185=N189,O189,O190))))))</f>
        <v>-</v>
      </c>
      <c r="X185" s="44">
        <v>1</v>
      </c>
    </row>
    <row r="186" spans="1:24" x14ac:dyDescent="0.35">
      <c r="B186" s="16" t="s">
        <v>55</v>
      </c>
      <c r="C186" s="46">
        <v>1</v>
      </c>
      <c r="D186" s="36"/>
      <c r="E186" s="36"/>
      <c r="F186" s="36"/>
      <c r="G186" s="36"/>
      <c r="H186" s="39"/>
      <c r="I186" s="39"/>
      <c r="J186" s="39"/>
      <c r="K186" s="39"/>
      <c r="L186" s="44"/>
      <c r="N186" t="s">
        <v>207</v>
      </c>
      <c r="O186" s="46">
        <v>1</v>
      </c>
      <c r="P186" s="36"/>
      <c r="Q186" s="36"/>
      <c r="R186" s="36"/>
      <c r="S186" s="36"/>
      <c r="T186" s="39"/>
      <c r="U186" s="39"/>
      <c r="V186" s="39"/>
      <c r="W186" s="39"/>
      <c r="X186" s="44"/>
    </row>
    <row r="187" spans="1:24" x14ac:dyDescent="0.35">
      <c r="B187" s="16" t="s">
        <v>68</v>
      </c>
      <c r="C187" s="46">
        <v>0</v>
      </c>
      <c r="D187" s="36"/>
      <c r="E187" s="36"/>
      <c r="F187" s="36"/>
      <c r="G187" s="36"/>
      <c r="H187" s="39"/>
      <c r="I187" s="39"/>
      <c r="J187" s="39"/>
      <c r="K187" s="39"/>
      <c r="L187" s="44"/>
      <c r="N187" t="s">
        <v>211</v>
      </c>
      <c r="O187" s="46">
        <v>1</v>
      </c>
      <c r="P187" s="36"/>
      <c r="Q187" s="36"/>
      <c r="R187" s="36"/>
      <c r="S187" s="36"/>
      <c r="T187" s="39"/>
      <c r="U187" s="39"/>
      <c r="V187" s="39"/>
      <c r="W187" s="39"/>
      <c r="X187" s="44"/>
    </row>
    <row r="188" spans="1:24" x14ac:dyDescent="0.35">
      <c r="B188" s="18" t="s">
        <v>70</v>
      </c>
      <c r="C188" s="48">
        <v>0</v>
      </c>
      <c r="D188" s="38"/>
      <c r="E188" s="38"/>
      <c r="F188" s="38"/>
      <c r="G188" s="38"/>
      <c r="H188" s="41"/>
      <c r="I188" s="41"/>
      <c r="J188" s="41"/>
      <c r="K188" s="41"/>
      <c r="L188" s="45"/>
      <c r="N188" s="16" t="s">
        <v>53</v>
      </c>
      <c r="O188" s="46">
        <v>2</v>
      </c>
      <c r="P188" s="36"/>
      <c r="Q188" s="36"/>
      <c r="R188" s="36"/>
      <c r="S188" s="36"/>
      <c r="T188" s="39"/>
      <c r="U188" s="39"/>
      <c r="V188" s="39"/>
      <c r="W188" s="39"/>
      <c r="X188" s="44"/>
    </row>
    <row r="189" spans="1:24" x14ac:dyDescent="0.35">
      <c r="N189" t="s">
        <v>208</v>
      </c>
      <c r="O189" s="46">
        <v>2</v>
      </c>
      <c r="P189" s="36"/>
      <c r="Q189" s="36"/>
      <c r="R189" s="36"/>
      <c r="S189" s="36"/>
      <c r="T189" s="39"/>
      <c r="U189" s="39"/>
      <c r="V189" s="39"/>
      <c r="W189" s="39"/>
      <c r="X189" s="44"/>
    </row>
    <row r="190" spans="1:24" x14ac:dyDescent="0.35">
      <c r="A190" t="s">
        <v>71</v>
      </c>
      <c r="B190" s="13" t="s">
        <v>52</v>
      </c>
      <c r="C190" s="47" t="s">
        <v>107</v>
      </c>
      <c r="D190" s="37"/>
      <c r="E190" s="37"/>
      <c r="F190" s="37"/>
      <c r="G190" s="37"/>
      <c r="H190" s="40"/>
      <c r="I190" s="40"/>
      <c r="J190" s="40"/>
      <c r="K190" s="40"/>
      <c r="L190" s="43"/>
      <c r="N190" s="18" t="s">
        <v>69</v>
      </c>
      <c r="O190" s="48">
        <v>3</v>
      </c>
      <c r="P190" s="38"/>
      <c r="Q190" s="38"/>
      <c r="R190" s="38"/>
      <c r="S190" s="38"/>
      <c r="T190" s="41"/>
      <c r="U190" s="41"/>
      <c r="V190" s="41"/>
      <c r="W190" s="41"/>
      <c r="X190" s="45"/>
    </row>
    <row r="191" spans="1:24" x14ac:dyDescent="0.35">
      <c r="B191" s="16" t="s">
        <v>73</v>
      </c>
      <c r="C191" s="46">
        <v>1</v>
      </c>
      <c r="D191" s="36" t="str">
        <f>'Enerģijas ražošana'!G16</f>
        <v>Izvēlēties</v>
      </c>
      <c r="E191" s="36" t="str">
        <f>'Enerģijas ražošana'!K16</f>
        <v>Izvēlēties</v>
      </c>
      <c r="F191" s="36" t="str">
        <f>'Enerģijas ražošana'!O16</f>
        <v>Izvēlēties</v>
      </c>
      <c r="G191" s="36" t="str">
        <f>'Enerģijas ražošana'!S16</f>
        <v>Izvēlēties</v>
      </c>
      <c r="H191" s="39" t="str">
        <f>IF(D191=B190,C190,IF(D191=B191,C191,C192))</f>
        <v>-</v>
      </c>
      <c r="I191" s="39" t="str">
        <f>IF(E191=B190,C190,IF(E191=B191,C191,C192))</f>
        <v>-</v>
      </c>
      <c r="J191" s="39" t="str">
        <f>IF(F191=B190,C190,IF(F191=B191,C191,C192))</f>
        <v>-</v>
      </c>
      <c r="K191" s="39" t="str">
        <f>IF(G191=B190,C190,IF(G191=B191,C191,C192))</f>
        <v>-</v>
      </c>
      <c r="L191" s="44">
        <v>2</v>
      </c>
    </row>
    <row r="192" spans="1:24" x14ac:dyDescent="0.35">
      <c r="B192" s="18" t="s">
        <v>75</v>
      </c>
      <c r="C192" s="48">
        <v>0</v>
      </c>
      <c r="D192" s="38"/>
      <c r="E192" s="38"/>
      <c r="F192" s="38"/>
      <c r="G192" s="38"/>
      <c r="H192" s="41"/>
      <c r="I192" s="41"/>
      <c r="J192" s="41"/>
      <c r="K192" s="41"/>
      <c r="L192" s="45"/>
    </row>
    <row r="194" spans="1:12" x14ac:dyDescent="0.35">
      <c r="A194" t="s">
        <v>78</v>
      </c>
      <c r="B194" s="13" t="s">
        <v>52</v>
      </c>
      <c r="C194" s="47" t="s">
        <v>107</v>
      </c>
      <c r="D194" s="37"/>
      <c r="E194" s="37"/>
      <c r="F194" s="37"/>
      <c r="G194" s="37"/>
      <c r="H194" s="40"/>
      <c r="I194" s="40"/>
      <c r="J194" s="40"/>
      <c r="K194" s="40"/>
      <c r="L194" s="43"/>
    </row>
    <row r="195" spans="1:12" x14ac:dyDescent="0.35">
      <c r="B195" s="16" t="s">
        <v>80</v>
      </c>
      <c r="C195" s="46">
        <v>1</v>
      </c>
      <c r="D195" s="36" t="str">
        <f>'Enerģijas ražošana'!G17</f>
        <v>Izvēlēties</v>
      </c>
      <c r="E195" s="36" t="str">
        <f>'Enerģijas ražošana'!K17</f>
        <v>Izvēlēties</v>
      </c>
      <c r="F195" s="36" t="str">
        <f>'Enerģijas ražošana'!O17</f>
        <v>Izvēlēties</v>
      </c>
      <c r="G195" s="36" t="str">
        <f>'Enerģijas ražošana'!S17</f>
        <v>Izvēlēties</v>
      </c>
      <c r="H195" s="39" t="str">
        <f>IF(D195=B194,C194,IF(D195=B195,C195,C196))</f>
        <v>-</v>
      </c>
      <c r="I195" s="39" t="str">
        <f>IF(E195=B194,C194,IF(E195=B195,C195,C196))</f>
        <v>-</v>
      </c>
      <c r="J195" s="39" t="str">
        <f>IF(F195=B194,C194,IF(F195=B195,C195,C196))</f>
        <v>-</v>
      </c>
      <c r="K195" s="39" t="str">
        <f>IF(G195=B194,C194,IF(G195=B195,C195,C196))</f>
        <v>-</v>
      </c>
      <c r="L195" s="44">
        <v>2</v>
      </c>
    </row>
    <row r="196" spans="1:12" x14ac:dyDescent="0.35">
      <c r="B196" s="18" t="s">
        <v>75</v>
      </c>
      <c r="C196" s="48">
        <v>0</v>
      </c>
      <c r="D196" s="38"/>
      <c r="E196" s="38"/>
      <c r="F196" s="38"/>
      <c r="G196" s="38"/>
      <c r="H196" s="41"/>
      <c r="I196" s="41"/>
      <c r="J196" s="41"/>
      <c r="K196" s="41"/>
      <c r="L196" s="45"/>
    </row>
    <row r="198" spans="1:12" x14ac:dyDescent="0.35">
      <c r="A198" t="s">
        <v>84</v>
      </c>
      <c r="B198" s="13" t="s">
        <v>52</v>
      </c>
      <c r="C198" s="47" t="s">
        <v>107</v>
      </c>
      <c r="D198" s="37"/>
      <c r="E198" s="37"/>
      <c r="F198" s="37"/>
      <c r="G198" s="37"/>
      <c r="H198" s="40"/>
      <c r="I198" s="40"/>
      <c r="J198" s="40"/>
      <c r="K198" s="40"/>
      <c r="L198" s="43"/>
    </row>
    <row r="199" spans="1:12" x14ac:dyDescent="0.35">
      <c r="B199" s="16" t="s">
        <v>61</v>
      </c>
      <c r="C199" s="46">
        <v>1</v>
      </c>
      <c r="D199" s="36" t="str">
        <f>'Enerģijas ražošana'!G18</f>
        <v>Izvēlēties</v>
      </c>
      <c r="E199" s="36" t="str">
        <f>'Enerģijas ražošana'!K18</f>
        <v>Izvēlēties</v>
      </c>
      <c r="F199" s="36" t="str">
        <f>'Enerģijas ražošana'!O18</f>
        <v>Izvēlēties</v>
      </c>
      <c r="G199" s="36" t="str">
        <f>'Enerģijas ražošana'!S18</f>
        <v>Izvēlēties</v>
      </c>
      <c r="H199" s="39" t="str">
        <f>IF(D199=B198,C198,IF(D199=B199,C199,C200))</f>
        <v>-</v>
      </c>
      <c r="I199" s="39" t="str">
        <f>IF(E199=B198,C198,IF(E199=B199,C199,C200))</f>
        <v>-</v>
      </c>
      <c r="J199" s="39" t="str">
        <f>IF(F199=B198,C198,IF(F199=B199,C199,C200))</f>
        <v>-</v>
      </c>
      <c r="K199" s="39" t="str">
        <f>IF(G199=B198,C198,IF(G199=B199,C199,C200))</f>
        <v>-</v>
      </c>
      <c r="L199" s="44">
        <v>1</v>
      </c>
    </row>
    <row r="200" spans="1:12" x14ac:dyDescent="0.35">
      <c r="B200" s="18" t="s">
        <v>57</v>
      </c>
      <c r="C200" s="48">
        <v>0</v>
      </c>
      <c r="D200" s="38"/>
      <c r="E200" s="38"/>
      <c r="F200" s="38"/>
      <c r="G200" s="38"/>
      <c r="H200" s="41"/>
      <c r="I200" s="41"/>
      <c r="J200" s="41"/>
      <c r="K200" s="41"/>
      <c r="L200" s="45"/>
    </row>
    <row r="202" spans="1:12" x14ac:dyDescent="0.35">
      <c r="A202" t="s">
        <v>89</v>
      </c>
      <c r="B202" s="13" t="s">
        <v>52</v>
      </c>
      <c r="C202" s="47" t="s">
        <v>107</v>
      </c>
      <c r="D202" s="37"/>
      <c r="E202" s="37"/>
      <c r="F202" s="37"/>
      <c r="G202" s="37"/>
      <c r="H202" s="40"/>
      <c r="I202" s="40"/>
      <c r="J202" s="40"/>
      <c r="K202" s="40"/>
      <c r="L202" s="43"/>
    </row>
    <row r="203" spans="1:12" x14ac:dyDescent="0.35">
      <c r="B203" s="16" t="s">
        <v>61</v>
      </c>
      <c r="C203" s="46">
        <v>2</v>
      </c>
      <c r="D203" s="36" t="str">
        <f>'Enerģijas ražošana'!G19</f>
        <v>Izvēlēties</v>
      </c>
      <c r="E203" s="36" t="str">
        <f>'Enerģijas ražošana'!K19</f>
        <v>Izvēlēties</v>
      </c>
      <c r="F203" s="36" t="str">
        <f>'Enerģijas ražošana'!O19</f>
        <v>Izvēlēties</v>
      </c>
      <c r="G203" s="36" t="str">
        <f>'Enerģijas ražošana'!S19</f>
        <v>Izvēlēties</v>
      </c>
      <c r="H203" s="39" t="str">
        <f>IF(D203=B202,C202,IF(D203=B203,C203,IF(D203=B204,C204,C205)))</f>
        <v>-</v>
      </c>
      <c r="I203" s="39" t="str">
        <f>IF(E203=B202,C202,IF(E203=B203,C203,IF(E203=B204,C204,C205)))</f>
        <v>-</v>
      </c>
      <c r="J203" s="39" t="str">
        <f>IF(F203=B202,C202,IF(F203=B203,C203,IF(F203=B204,C204,C205)))</f>
        <v>-</v>
      </c>
      <c r="K203" s="39" t="str">
        <f>IF(G203=B202,C202,IF(G203=B203,C203,IF(G203=B204,C204,C205)))</f>
        <v>-</v>
      </c>
      <c r="L203" s="44">
        <v>3</v>
      </c>
    </row>
    <row r="204" spans="1:12" x14ac:dyDescent="0.35">
      <c r="B204" s="16" t="s">
        <v>206</v>
      </c>
      <c r="C204" s="46">
        <v>1</v>
      </c>
      <c r="D204" s="36"/>
      <c r="E204" s="36"/>
      <c r="F204" s="36"/>
      <c r="G204" s="36"/>
      <c r="H204" s="39"/>
      <c r="I204" s="39"/>
      <c r="J204" s="39"/>
      <c r="K204" s="39"/>
      <c r="L204" s="44"/>
    </row>
    <row r="205" spans="1:12" x14ac:dyDescent="0.35">
      <c r="B205" s="18" t="s">
        <v>57</v>
      </c>
      <c r="C205" s="48">
        <v>0</v>
      </c>
      <c r="D205" s="38"/>
      <c r="E205" s="38"/>
      <c r="F205" s="38"/>
      <c r="G205" s="38"/>
      <c r="H205" s="41"/>
      <c r="I205" s="41"/>
      <c r="J205" s="41"/>
      <c r="K205" s="41"/>
      <c r="L205" s="45"/>
    </row>
    <row r="207" spans="1:12" x14ac:dyDescent="0.35">
      <c r="A207" t="s">
        <v>91</v>
      </c>
      <c r="B207" s="13" t="s">
        <v>52</v>
      </c>
      <c r="C207" s="47" t="s">
        <v>107</v>
      </c>
      <c r="D207" s="37"/>
      <c r="E207" s="37"/>
      <c r="F207" s="37"/>
      <c r="G207" s="37"/>
      <c r="H207" s="40"/>
      <c r="I207" s="40"/>
      <c r="J207" s="40"/>
      <c r="K207" s="40"/>
      <c r="L207" s="43"/>
    </row>
    <row r="208" spans="1:12" x14ac:dyDescent="0.35">
      <c r="B208" s="16" t="s">
        <v>92</v>
      </c>
      <c r="C208" s="46">
        <v>3</v>
      </c>
      <c r="D208" s="36" t="str">
        <f>'Enerģijas ražošana'!G20</f>
        <v>Izvēlēties</v>
      </c>
      <c r="E208" s="36" t="str">
        <f>'Enerģijas ražošana'!K20</f>
        <v>Izvēlēties</v>
      </c>
      <c r="F208" s="36" t="str">
        <f>'Enerģijas ražošana'!O20</f>
        <v>Izvēlēties</v>
      </c>
      <c r="G208" s="36" t="str">
        <f>'Enerģijas ražošana'!S20</f>
        <v>Izvēlēties</v>
      </c>
      <c r="H208" s="39" t="str">
        <f>IF(D208=B207,C207,IF(D208=B208,C208,IF(D208=B209,C209,IF(D208=B210,C210,C211))))</f>
        <v>-</v>
      </c>
      <c r="I208" s="39" t="str">
        <f>IF(E208=B207,C207,IF(E208=B208,C208,IF(E208=B209,C209,IF(E208=B210,C210,C211))))</f>
        <v>-</v>
      </c>
      <c r="J208" s="39" t="str">
        <f>IF(F208=B207,C207,IF(F208=B208,C208,IF(F208=B209,C209,IF(F208=B210,C210,C211))))</f>
        <v>-</v>
      </c>
      <c r="K208" s="39" t="str">
        <f>IF(G208=B207,C207,IF(G208=B208,C208,IF(G208=B209,C209,IF(G208=B210,C210,C211))))</f>
        <v>-</v>
      </c>
      <c r="L208" s="44">
        <v>1</v>
      </c>
    </row>
    <row r="209" spans="1:20" x14ac:dyDescent="0.35">
      <c r="B209" s="16" t="s">
        <v>58</v>
      </c>
      <c r="C209" s="46">
        <v>2</v>
      </c>
      <c r="D209" s="36"/>
      <c r="E209" s="36"/>
      <c r="F209" s="36"/>
      <c r="G209" s="36"/>
      <c r="H209" s="39"/>
      <c r="I209" s="39"/>
      <c r="J209" s="39"/>
      <c r="K209" s="39"/>
      <c r="L209" s="44"/>
      <c r="N209" s="13" t="s">
        <v>52</v>
      </c>
      <c r="O209" s="14"/>
      <c r="P209" s="14"/>
      <c r="Q209" s="14"/>
      <c r="R209" s="14"/>
      <c r="S209" s="14"/>
      <c r="T209" s="15"/>
    </row>
    <row r="210" spans="1:20" x14ac:dyDescent="0.35">
      <c r="B210" s="16" t="s">
        <v>93</v>
      </c>
      <c r="C210" s="46">
        <v>1</v>
      </c>
      <c r="D210" s="36"/>
      <c r="E210" s="36"/>
      <c r="F210" s="36"/>
      <c r="G210" s="36"/>
      <c r="H210" s="39"/>
      <c r="I210" s="39"/>
      <c r="J210" s="39"/>
      <c r="K210" s="39"/>
      <c r="L210" s="44"/>
      <c r="N210" s="16" t="s">
        <v>72</v>
      </c>
      <c r="T210" s="17"/>
    </row>
    <row r="211" spans="1:20" x14ac:dyDescent="0.35">
      <c r="B211" s="18" t="s">
        <v>60</v>
      </c>
      <c r="C211" s="48">
        <v>0</v>
      </c>
      <c r="D211" s="38"/>
      <c r="E211" s="38"/>
      <c r="F211" s="38"/>
      <c r="G211" s="38"/>
      <c r="H211" s="41"/>
      <c r="I211" s="41"/>
      <c r="J211" s="41"/>
      <c r="K211" s="41"/>
      <c r="L211" s="45"/>
      <c r="N211" s="16" t="s">
        <v>74</v>
      </c>
      <c r="T211" s="17"/>
    </row>
    <row r="212" spans="1:20" x14ac:dyDescent="0.35">
      <c r="N212" s="16" t="s">
        <v>76</v>
      </c>
      <c r="T212" s="17"/>
    </row>
    <row r="213" spans="1:20" x14ac:dyDescent="0.35">
      <c r="A213" t="s">
        <v>94</v>
      </c>
      <c r="B213" s="13" t="s">
        <v>52</v>
      </c>
      <c r="C213" s="47" t="s">
        <v>107</v>
      </c>
      <c r="D213" s="37"/>
      <c r="E213" s="37"/>
      <c r="F213" s="37"/>
      <c r="G213" s="37"/>
      <c r="H213" s="40"/>
      <c r="I213" s="40"/>
      <c r="J213" s="40"/>
      <c r="K213" s="40"/>
      <c r="L213" s="43"/>
      <c r="N213" s="16" t="s">
        <v>77</v>
      </c>
      <c r="T213" s="17"/>
    </row>
    <row r="214" spans="1:20" x14ac:dyDescent="0.35">
      <c r="B214" s="16" t="s">
        <v>61</v>
      </c>
      <c r="C214" s="46">
        <v>1</v>
      </c>
      <c r="D214" s="36" t="str">
        <f>'Enerģijas ražošana'!G21</f>
        <v>Izvēlēties</v>
      </c>
      <c r="E214" s="36" t="str">
        <f>'Enerģijas ražošana'!K21</f>
        <v>Izvēlēties</v>
      </c>
      <c r="F214" s="36" t="str">
        <f>'Enerģijas ražošana'!O21</f>
        <v>Izvēlēties</v>
      </c>
      <c r="G214" s="36" t="str">
        <f>'Enerģijas ražošana'!S21</f>
        <v>Izvēlēties</v>
      </c>
      <c r="H214" s="39" t="str">
        <f>IF(D214=B213,C213,IF(D214=B214,C214,C215))</f>
        <v>-</v>
      </c>
      <c r="I214" s="39" t="str">
        <f>IF(E214=B213,C213,IF(E214=B214,C214,C215))</f>
        <v>-</v>
      </c>
      <c r="J214" s="39" t="str">
        <f>IF(F214=B213,C213,IF(F214=B214,C214,C215))</f>
        <v>-</v>
      </c>
      <c r="K214" s="39" t="str">
        <f>IF(G214=B213,C213,IF(G214=B214,C214,C215))</f>
        <v>-</v>
      </c>
      <c r="L214" s="44">
        <v>2</v>
      </c>
      <c r="N214" s="16" t="s">
        <v>79</v>
      </c>
      <c r="T214" s="17"/>
    </row>
    <row r="215" spans="1:20" x14ac:dyDescent="0.35">
      <c r="B215" s="18" t="s">
        <v>57</v>
      </c>
      <c r="C215" s="48">
        <v>0</v>
      </c>
      <c r="D215" s="38"/>
      <c r="E215" s="38"/>
      <c r="F215" s="38"/>
      <c r="G215" s="38"/>
      <c r="H215" s="41"/>
      <c r="I215" s="41"/>
      <c r="J215" s="41"/>
      <c r="K215" s="41"/>
      <c r="L215" s="45"/>
      <c r="N215" s="16" t="s">
        <v>81</v>
      </c>
      <c r="T215" s="17"/>
    </row>
    <row r="216" spans="1:20" x14ac:dyDescent="0.35">
      <c r="N216" s="16" t="s">
        <v>82</v>
      </c>
      <c r="T216" s="17"/>
    </row>
    <row r="217" spans="1:20" x14ac:dyDescent="0.35">
      <c r="A217" t="s">
        <v>95</v>
      </c>
      <c r="B217" s="13" t="s">
        <v>52</v>
      </c>
      <c r="C217" s="47" t="s">
        <v>107</v>
      </c>
      <c r="D217" s="37"/>
      <c r="E217" s="37"/>
      <c r="F217" s="37"/>
      <c r="G217" s="37"/>
      <c r="H217" s="40"/>
      <c r="I217" s="40"/>
      <c r="J217" s="40"/>
      <c r="K217" s="40"/>
      <c r="L217" s="43"/>
      <c r="N217" s="16" t="s">
        <v>83</v>
      </c>
      <c r="T217" s="17"/>
    </row>
    <row r="218" spans="1:20" x14ac:dyDescent="0.35">
      <c r="B218" s="16" t="s">
        <v>92</v>
      </c>
      <c r="C218" s="46">
        <v>3</v>
      </c>
      <c r="D218" s="36" t="str">
        <f>'Enerģijas ražošana'!G22</f>
        <v>Izvēlēties</v>
      </c>
      <c r="E218" s="36" t="str">
        <f>'Enerģijas ražošana'!K22</f>
        <v>Izvēlēties</v>
      </c>
      <c r="F218" s="36" t="str">
        <f>'Enerģijas ražošana'!O22</f>
        <v>Izvēlēties</v>
      </c>
      <c r="G218" s="36" t="str">
        <f>'Enerģijas ražošana'!S22</f>
        <v>Izvēlēties</v>
      </c>
      <c r="H218" s="39" t="str">
        <f>IF(D218=B217,C217,IF(D218=B218,C218,IF(D218=B219,C219,IF(D218=B220,C220,C221))))</f>
        <v>-</v>
      </c>
      <c r="I218" s="39" t="str">
        <f>IF(E218=B217,C217,IF(E218=B218,C218,IF(E218=B219,C219,IF(E218=B220,C220,C221))))</f>
        <v>-</v>
      </c>
      <c r="J218" s="39" t="str">
        <f>IF(F218=B217,C217,IF(F218=B218,C218,IF(F218=B219,C219,IF(F218=B220,C220,C221))))</f>
        <v>-</v>
      </c>
      <c r="K218" s="39" t="str">
        <f>IF(G218=B217,C217,IF(G218=B218,C218,IF(G218=B219,C219,IF(G218=B220,C220,C221))))</f>
        <v>-</v>
      </c>
      <c r="L218" s="44">
        <v>3</v>
      </c>
      <c r="N218" s="16" t="s">
        <v>85</v>
      </c>
      <c r="T218" s="17"/>
    </row>
    <row r="219" spans="1:20" x14ac:dyDescent="0.35">
      <c r="B219" s="16" t="s">
        <v>58</v>
      </c>
      <c r="C219" s="46">
        <v>2</v>
      </c>
      <c r="D219" s="36"/>
      <c r="E219" s="36"/>
      <c r="F219" s="36"/>
      <c r="G219" s="36"/>
      <c r="H219" s="39"/>
      <c r="I219" s="39"/>
      <c r="J219" s="39"/>
      <c r="K219" s="39"/>
      <c r="L219" s="44"/>
      <c r="N219" s="16" t="s">
        <v>86</v>
      </c>
      <c r="T219" s="17"/>
    </row>
    <row r="220" spans="1:20" x14ac:dyDescent="0.35">
      <c r="B220" s="16" t="s">
        <v>93</v>
      </c>
      <c r="C220" s="46">
        <v>1</v>
      </c>
      <c r="D220" s="36"/>
      <c r="E220" s="36"/>
      <c r="F220" s="36"/>
      <c r="G220" s="36"/>
      <c r="H220" s="39"/>
      <c r="I220" s="39"/>
      <c r="J220" s="39"/>
      <c r="K220" s="39"/>
      <c r="L220" s="44"/>
      <c r="N220" s="16" t="s">
        <v>87</v>
      </c>
      <c r="T220" s="17"/>
    </row>
    <row r="221" spans="1:20" x14ac:dyDescent="0.35">
      <c r="B221" s="18" t="s">
        <v>60</v>
      </c>
      <c r="C221" s="48">
        <v>0</v>
      </c>
      <c r="D221" s="38"/>
      <c r="E221" s="38"/>
      <c r="F221" s="38"/>
      <c r="G221" s="38"/>
      <c r="H221" s="41"/>
      <c r="I221" s="41"/>
      <c r="J221" s="41"/>
      <c r="K221" s="41"/>
      <c r="L221" s="45"/>
      <c r="N221" s="16" t="s">
        <v>88</v>
      </c>
      <c r="T221" s="17"/>
    </row>
    <row r="222" spans="1:20" x14ac:dyDescent="0.35">
      <c r="N222" s="18" t="s">
        <v>90</v>
      </c>
      <c r="O222" s="19"/>
      <c r="P222" s="19"/>
      <c r="Q222" s="19"/>
      <c r="R222" s="19"/>
      <c r="S222" s="19"/>
      <c r="T222" s="20"/>
    </row>
    <row r="223" spans="1:20" x14ac:dyDescent="0.35">
      <c r="A223" t="s">
        <v>96</v>
      </c>
      <c r="B223" s="13" t="s">
        <v>52</v>
      </c>
      <c r="C223" s="47" t="s">
        <v>107</v>
      </c>
      <c r="D223" s="37"/>
      <c r="E223" s="37"/>
      <c r="F223" s="37"/>
      <c r="G223" s="37"/>
      <c r="H223" s="40"/>
      <c r="I223" s="40"/>
      <c r="J223" s="40"/>
      <c r="K223" s="40"/>
      <c r="L223" s="43"/>
    </row>
    <row r="224" spans="1:20" x14ac:dyDescent="0.35">
      <c r="B224" s="16" t="s">
        <v>61</v>
      </c>
      <c r="C224" s="46">
        <v>0</v>
      </c>
      <c r="D224" s="36" t="str">
        <f>'Enerģijas ražošana'!G23</f>
        <v>Izvēlēties</v>
      </c>
      <c r="E224" s="36" t="str">
        <f>'Enerģijas ražošana'!K23</f>
        <v>Izvēlēties</v>
      </c>
      <c r="F224" s="36" t="str">
        <f>'Enerģijas ražošana'!O23</f>
        <v>Izvēlēties</v>
      </c>
      <c r="G224" s="36" t="str">
        <f>'Enerģijas ražošana'!S23</f>
        <v>Izvēlēties</v>
      </c>
      <c r="H224" s="39" t="str">
        <f>IF(D224=B223,C223,IF(D224=B224,C224,C225))</f>
        <v>-</v>
      </c>
      <c r="I224" s="39" t="str">
        <f>IF(E224=B223,C223,IF(E224=B224,C224,C225))</f>
        <v>-</v>
      </c>
      <c r="J224" s="39" t="str">
        <f>IF(F224=B223,C223,IF(F224=B224,C224,C225))</f>
        <v>-</v>
      </c>
      <c r="K224" s="39" t="str">
        <f>IF(G224=B223,C223,IF(G224=B224,C224,C225))</f>
        <v>-</v>
      </c>
      <c r="L224" s="45">
        <v>2</v>
      </c>
    </row>
    <row r="225" spans="1:12" x14ac:dyDescent="0.35">
      <c r="B225" s="18" t="s">
        <v>57</v>
      </c>
      <c r="C225" s="48">
        <v>1</v>
      </c>
      <c r="D225" s="38"/>
      <c r="E225" s="38"/>
      <c r="F225" s="38"/>
      <c r="G225" s="38"/>
      <c r="H225" s="41"/>
      <c r="I225" s="41"/>
      <c r="J225" s="41"/>
      <c r="K225" s="41"/>
      <c r="L225" s="45"/>
    </row>
    <row r="227" spans="1:12" x14ac:dyDescent="0.35">
      <c r="A227" t="s">
        <v>97</v>
      </c>
      <c r="B227" s="13" t="s">
        <v>52</v>
      </c>
      <c r="C227" s="47" t="s">
        <v>107</v>
      </c>
      <c r="D227" s="37"/>
      <c r="E227" s="37"/>
      <c r="F227" s="37"/>
      <c r="G227" s="37"/>
      <c r="H227" s="40"/>
      <c r="I227" s="40"/>
      <c r="J227" s="40"/>
      <c r="K227" s="40"/>
      <c r="L227" s="43"/>
    </row>
    <row r="228" spans="1:12" x14ac:dyDescent="0.35">
      <c r="B228" s="21" t="s">
        <v>61</v>
      </c>
      <c r="C228" s="46">
        <v>1</v>
      </c>
      <c r="D228" s="36" t="str">
        <f>'Enerģijas ražošana'!G24</f>
        <v>Izvēlēties</v>
      </c>
      <c r="E228" s="36" t="str">
        <f>'Enerģijas ražošana'!K24</f>
        <v>Izvēlēties</v>
      </c>
      <c r="F228" s="36" t="str">
        <f>'Enerģijas ražošana'!O24</f>
        <v>Izvēlēties</v>
      </c>
      <c r="G228" s="36" t="str">
        <f>'Enerģijas ražošana'!S24</f>
        <v>Izvēlēties</v>
      </c>
      <c r="H228" s="39" t="str">
        <f>IF(D228=B227,C227,IF(D228=B228,C228,C229))</f>
        <v>-</v>
      </c>
      <c r="I228" s="39" t="str">
        <f>IF(E228=B227,C227,IF(E228=B228,C228,C229))</f>
        <v>-</v>
      </c>
      <c r="J228" s="39" t="str">
        <f>IF(F228=B227,C227,IF(F228=B228,C228,C229))</f>
        <v>-</v>
      </c>
      <c r="K228" s="39" t="str">
        <f>IF(G228=B227,C227,IF(G228=B228,C228,C229))</f>
        <v>-</v>
      </c>
      <c r="L228" s="44">
        <v>1</v>
      </c>
    </row>
    <row r="229" spans="1:12" x14ac:dyDescent="0.35">
      <c r="B229" s="22" t="s">
        <v>98</v>
      </c>
      <c r="C229" s="48">
        <v>0</v>
      </c>
      <c r="D229" s="38"/>
      <c r="E229" s="38"/>
      <c r="F229" s="38"/>
      <c r="G229" s="38"/>
      <c r="H229" s="41"/>
      <c r="I229" s="41"/>
      <c r="J229" s="41"/>
      <c r="K229" s="41"/>
      <c r="L229" s="45"/>
    </row>
    <row r="231" spans="1:12" x14ac:dyDescent="0.35">
      <c r="A231" t="s">
        <v>99</v>
      </c>
      <c r="B231" s="13" t="s">
        <v>52</v>
      </c>
      <c r="C231" s="47" t="s">
        <v>107</v>
      </c>
      <c r="D231" s="37"/>
      <c r="E231" s="37"/>
      <c r="F231" s="37"/>
      <c r="G231" s="37"/>
      <c r="H231" s="40"/>
      <c r="I231" s="40"/>
      <c r="J231" s="40"/>
      <c r="K231" s="40"/>
      <c r="L231" s="43"/>
    </row>
    <row r="232" spans="1:12" x14ac:dyDescent="0.35">
      <c r="B232" s="16" t="s">
        <v>100</v>
      </c>
      <c r="C232" s="46">
        <v>3</v>
      </c>
      <c r="D232" s="36" t="str">
        <f>'Enerģijas ražošana'!G25</f>
        <v>Izvēlēties</v>
      </c>
      <c r="E232" s="36" t="str">
        <f>'Enerģijas ražošana'!K25</f>
        <v>Izvēlēties</v>
      </c>
      <c r="F232" s="36" t="str">
        <f>'Enerģijas ražošana'!O25</f>
        <v>Izvēlēties</v>
      </c>
      <c r="G232" s="36" t="str">
        <f>'Enerģijas ražošana'!S25</f>
        <v>Izvēlēties</v>
      </c>
      <c r="H232" s="39" t="str">
        <f>IF(D232=B231,C231,IF(D232=B232,C232,IF(D232=B233,C233,IF(D232=B234,C234,IF(D232=B235,C235,C236)))))</f>
        <v>-</v>
      </c>
      <c r="I232" s="39" t="str">
        <f>IF(E232=B231,C231,IF(E232=B232,C232,IF(E232=B233,C233,IF(E232=B234,C234,IF(E232=B235,C235,C236)))))</f>
        <v>-</v>
      </c>
      <c r="J232" s="39" t="str">
        <f>IF(F232=B231,C231,IF(F232=B232,C232,IF(F232=B233,C233,IF(F232=B234,C234,IF(F232=B235,C235,C236)))))</f>
        <v>-</v>
      </c>
      <c r="K232" s="39" t="str">
        <f>IF(G232=B231,C231,IF(G232=B232,C232,IF(G232=B233,C233,IF(G232=B234,C234,IF(G232=B235,C235,C236)))))</f>
        <v>-</v>
      </c>
      <c r="L232" s="44">
        <v>3</v>
      </c>
    </row>
    <row r="233" spans="1:12" x14ac:dyDescent="0.35">
      <c r="B233" s="16" t="s">
        <v>101</v>
      </c>
      <c r="C233" s="46">
        <v>2</v>
      </c>
      <c r="D233" s="36"/>
      <c r="E233" s="36"/>
      <c r="F233" s="36"/>
      <c r="G233" s="36"/>
      <c r="H233" s="39"/>
      <c r="I233" s="39"/>
      <c r="J233" s="39"/>
      <c r="K233" s="39"/>
      <c r="L233" s="44"/>
    </row>
    <row r="234" spans="1:12" x14ac:dyDescent="0.35">
      <c r="B234" s="16" t="s">
        <v>102</v>
      </c>
      <c r="C234" s="46">
        <v>1</v>
      </c>
      <c r="D234" s="36"/>
      <c r="E234" s="36"/>
      <c r="F234" s="36"/>
      <c r="G234" s="36"/>
      <c r="H234" s="39"/>
      <c r="I234" s="39"/>
      <c r="J234" s="39"/>
      <c r="K234" s="39"/>
      <c r="L234" s="44"/>
    </row>
    <row r="235" spans="1:12" x14ac:dyDescent="0.35">
      <c r="B235" s="16" t="s">
        <v>103</v>
      </c>
      <c r="C235" s="46">
        <v>0</v>
      </c>
      <c r="D235" s="36"/>
      <c r="E235" s="36"/>
      <c r="F235" s="36"/>
      <c r="G235" s="36"/>
      <c r="H235" s="39"/>
      <c r="I235" s="39"/>
      <c r="J235" s="39"/>
      <c r="K235" s="39"/>
      <c r="L235" s="44"/>
    </row>
    <row r="236" spans="1:12" x14ac:dyDescent="0.35">
      <c r="B236" s="18" t="s">
        <v>104</v>
      </c>
      <c r="C236" s="48">
        <v>0</v>
      </c>
      <c r="D236" s="38"/>
      <c r="E236" s="38"/>
      <c r="F236" s="38"/>
      <c r="G236" s="38"/>
      <c r="H236" s="41"/>
      <c r="I236" s="41"/>
      <c r="J236" s="41"/>
      <c r="K236" s="41"/>
      <c r="L236" s="45"/>
    </row>
    <row r="238" spans="1:12" x14ac:dyDescent="0.35">
      <c r="A238" t="s">
        <v>105</v>
      </c>
      <c r="B238" s="13" t="s">
        <v>52</v>
      </c>
      <c r="C238" s="47" t="s">
        <v>107</v>
      </c>
      <c r="D238" s="37"/>
      <c r="E238" s="37"/>
      <c r="F238" s="37"/>
      <c r="G238" s="37"/>
      <c r="H238" s="40"/>
      <c r="I238" s="40"/>
      <c r="J238" s="40"/>
      <c r="K238" s="40"/>
      <c r="L238" s="43"/>
    </row>
    <row r="239" spans="1:12" x14ac:dyDescent="0.35">
      <c r="B239" s="16" t="s">
        <v>61</v>
      </c>
      <c r="C239" s="46">
        <v>1</v>
      </c>
      <c r="D239" s="36" t="str">
        <f>'Enerģijas ražošana'!G26</f>
        <v>Izvēlēties</v>
      </c>
      <c r="E239" s="36" t="str">
        <f>'Enerģijas ražošana'!K26</f>
        <v>Izvēlēties</v>
      </c>
      <c r="F239" s="36" t="str">
        <f>'Enerģijas ražošana'!O26</f>
        <v>Izvēlēties</v>
      </c>
      <c r="G239" s="36" t="str">
        <f>'Enerģijas ražošana'!S26</f>
        <v>Izvēlēties</v>
      </c>
      <c r="H239" s="39" t="str">
        <f>IF(D239=B238,C238,IF(D239=B239,C239,C240))</f>
        <v>-</v>
      </c>
      <c r="I239" s="39" t="str">
        <f>IF(E239=B238,C238,IF(E239=B239,C239,C240))</f>
        <v>-</v>
      </c>
      <c r="J239" s="39" t="str">
        <f>IF(F239=B238,C238,IF(F239=B239,C239,C240))</f>
        <v>-</v>
      </c>
      <c r="K239" s="39" t="str">
        <f>IF(G239=B238,C238,IF(G239=B239,C239,C240))</f>
        <v>-</v>
      </c>
      <c r="L239" s="44">
        <v>2</v>
      </c>
    </row>
    <row r="240" spans="1:12" x14ac:dyDescent="0.35">
      <c r="B240" s="18" t="s">
        <v>57</v>
      </c>
      <c r="C240" s="48">
        <v>0</v>
      </c>
      <c r="D240" s="38"/>
      <c r="E240" s="38"/>
      <c r="F240" s="38"/>
      <c r="G240" s="38"/>
      <c r="H240" s="41"/>
      <c r="I240" s="41"/>
      <c r="J240" s="41"/>
      <c r="K240" s="41"/>
      <c r="L240" s="45"/>
    </row>
    <row r="242" spans="1:24" x14ac:dyDescent="0.35">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row>
    <row r="243" spans="1:24" ht="29" x14ac:dyDescent="0.35">
      <c r="A243" s="70" t="s">
        <v>152</v>
      </c>
      <c r="C243" s="46" t="s">
        <v>116</v>
      </c>
      <c r="D243" s="36" t="s">
        <v>108</v>
      </c>
      <c r="E243" s="36" t="s">
        <v>109</v>
      </c>
      <c r="F243" s="36" t="s">
        <v>114</v>
      </c>
      <c r="G243" s="36" t="s">
        <v>115</v>
      </c>
      <c r="H243" s="39" t="s">
        <v>110</v>
      </c>
      <c r="I243" s="39" t="s">
        <v>111</v>
      </c>
      <c r="J243" s="39" t="s">
        <v>112</v>
      </c>
      <c r="K243" s="39" t="s">
        <v>113</v>
      </c>
      <c r="L243" s="42" t="s">
        <v>65</v>
      </c>
      <c r="O243" s="49" t="s">
        <v>116</v>
      </c>
      <c r="P243" s="50" t="s">
        <v>108</v>
      </c>
      <c r="Q243" s="50" t="s">
        <v>109</v>
      </c>
      <c r="R243" s="50" t="s">
        <v>114</v>
      </c>
      <c r="S243" s="50" t="s">
        <v>115</v>
      </c>
      <c r="T243" s="51" t="s">
        <v>110</v>
      </c>
      <c r="U243" s="51" t="s">
        <v>111</v>
      </c>
      <c r="V243" s="51" t="s">
        <v>112</v>
      </c>
      <c r="W243" s="51" t="s">
        <v>113</v>
      </c>
      <c r="X243" s="52" t="s">
        <v>65</v>
      </c>
    </row>
    <row r="244" spans="1:24" x14ac:dyDescent="0.35">
      <c r="A244" t="s">
        <v>66</v>
      </c>
      <c r="B244" s="13" t="s">
        <v>52</v>
      </c>
      <c r="C244" s="47" t="s">
        <v>107</v>
      </c>
      <c r="D244" s="37"/>
      <c r="E244" s="37"/>
      <c r="F244" s="37"/>
      <c r="G244" s="37"/>
      <c r="H244" s="40"/>
      <c r="I244" s="40"/>
      <c r="J244" s="40"/>
      <c r="K244" s="40"/>
      <c r="L244" s="43"/>
      <c r="N244" s="13" t="s">
        <v>52</v>
      </c>
      <c r="O244" s="47" t="s">
        <v>107</v>
      </c>
      <c r="P244" s="37"/>
      <c r="Q244" s="37"/>
      <c r="R244" s="37"/>
      <c r="S244" s="37"/>
      <c r="T244" s="40"/>
      <c r="U244" s="40"/>
      <c r="V244" s="40"/>
      <c r="W244" s="40"/>
      <c r="X244" s="43"/>
    </row>
    <row r="245" spans="1:24" x14ac:dyDescent="0.35">
      <c r="B245" s="16" t="s">
        <v>67</v>
      </c>
      <c r="C245" s="46">
        <v>2</v>
      </c>
      <c r="D245" s="36" t="str">
        <f>Pielāgošanās!G15</f>
        <v>Izvēlēties</v>
      </c>
      <c r="E245" s="36" t="str">
        <f>Pielāgošanās!K15</f>
        <v>Izvēlēties</v>
      </c>
      <c r="F245" s="36" t="str">
        <f>Pielāgošanās!O15</f>
        <v>Izvēlēties</v>
      </c>
      <c r="G245" s="36" t="str">
        <f>Pielāgošanās!S15</f>
        <v>Izvēlēties</v>
      </c>
      <c r="H245" s="39" t="str">
        <f>IF(D245=B244,C244,IF(D245=B245,C245,IF(D245=B246,C246,IF(D245=B247,C247,C248))))</f>
        <v>-</v>
      </c>
      <c r="I245" s="39" t="str">
        <f>IF(E245=B244,C244,IF(E245=B245,C245,IF(E245=B246,C246,IF(E245=B247,C247,C248))))</f>
        <v>-</v>
      </c>
      <c r="J245" s="39" t="str">
        <f>IF(F245=B244,C244,IF(F245=B245,C245,IF(F245=B246,C246,IF(F245=B247,C247,C248))))</f>
        <v>-</v>
      </c>
      <c r="K245" s="39" t="str">
        <f>IF(G245=B244,C244,IF(G245=B245,C245,IF(G245=B246,C246,IF(G245=B247,C247,C248))))</f>
        <v>-</v>
      </c>
      <c r="L245" s="44">
        <v>3</v>
      </c>
      <c r="N245" s="16" t="s">
        <v>50</v>
      </c>
      <c r="O245" s="46">
        <v>1</v>
      </c>
      <c r="P245" s="36" t="str">
        <f>Pielāgošanās!G8</f>
        <v>Izvēlēties</v>
      </c>
      <c r="Q245" s="36" t="str">
        <f>Pielāgošanās!K8</f>
        <v>Izvēlēties</v>
      </c>
      <c r="R245" s="36" t="str">
        <f>Pielāgošanās!O8</f>
        <v>Izvēlēties</v>
      </c>
      <c r="S245" s="36" t="str">
        <f>Pielāgošanās!S8</f>
        <v>Izvēlēties</v>
      </c>
      <c r="T245" s="39" t="str">
        <f>IF(P245=N244,O244,IF(P245=N245,O245,IF(P245=N246,O246,IF(P245=N247,O247,IF(P245=N248,O248,IF(P245=N249,O249,O250))))))</f>
        <v>-</v>
      </c>
      <c r="U245" s="39" t="str">
        <f>IF(Q245=N244,O244,IF(Q245=N245,O245,IF(Q245=N246,O246,IF(Q245=N247,O247,IF(Q245=N248,O248,IF(Q245=N249,O249,O250))))))</f>
        <v>-</v>
      </c>
      <c r="V245" s="39" t="str">
        <f>IF(R245=N244,O244,IF(R245=N245,O245,IF(R245=N246,O246,IF(R245=N247,O247,IF(R245=N248,O248,IF(R245=N249,O249,O250))))))</f>
        <v>-</v>
      </c>
      <c r="W245" s="39" t="str">
        <f>IF(S245=N244,O244,IF(S245=N245,O245,IF(S245=N246,O246,IF(S245=N247,O247,IF(S245=N248,O248,IF(S245=N249,O249,O250))))))</f>
        <v>-</v>
      </c>
      <c r="X245" s="44">
        <v>1</v>
      </c>
    </row>
    <row r="246" spans="1:24" x14ac:dyDescent="0.35">
      <c r="B246" s="16" t="s">
        <v>55</v>
      </c>
      <c r="C246" s="46">
        <v>1</v>
      </c>
      <c r="D246" s="36"/>
      <c r="E246" s="36"/>
      <c r="F246" s="36"/>
      <c r="G246" s="36"/>
      <c r="H246" s="39"/>
      <c r="I246" s="39"/>
      <c r="J246" s="39"/>
      <c r="K246" s="39"/>
      <c r="L246" s="44"/>
      <c r="N246" t="s">
        <v>207</v>
      </c>
      <c r="O246" s="46">
        <v>1</v>
      </c>
      <c r="P246" s="36"/>
      <c r="Q246" s="36"/>
      <c r="R246" s="36"/>
      <c r="S246" s="36"/>
      <c r="T246" s="39"/>
      <c r="U246" s="39"/>
      <c r="V246" s="39"/>
      <c r="W246" s="39"/>
      <c r="X246" s="44"/>
    </row>
    <row r="247" spans="1:24" x14ac:dyDescent="0.35">
      <c r="B247" s="16" t="s">
        <v>68</v>
      </c>
      <c r="C247" s="46">
        <v>0</v>
      </c>
      <c r="D247" s="36"/>
      <c r="E247" s="36"/>
      <c r="F247" s="36"/>
      <c r="G247" s="36"/>
      <c r="H247" s="39"/>
      <c r="I247" s="39"/>
      <c r="J247" s="39"/>
      <c r="K247" s="39"/>
      <c r="L247" s="44"/>
      <c r="N247" t="s">
        <v>211</v>
      </c>
      <c r="O247" s="46">
        <v>1</v>
      </c>
      <c r="P247" s="36"/>
      <c r="Q247" s="36"/>
      <c r="R247" s="36"/>
      <c r="S247" s="36"/>
      <c r="T247" s="39"/>
      <c r="U247" s="39"/>
      <c r="V247" s="39"/>
      <c r="W247" s="39"/>
      <c r="X247" s="44"/>
    </row>
    <row r="248" spans="1:24" x14ac:dyDescent="0.35">
      <c r="B248" s="18" t="s">
        <v>70</v>
      </c>
      <c r="C248" s="48">
        <v>0</v>
      </c>
      <c r="D248" s="38"/>
      <c r="E248" s="38"/>
      <c r="F248" s="38"/>
      <c r="G248" s="38"/>
      <c r="H248" s="41"/>
      <c r="I248" s="41"/>
      <c r="J248" s="41"/>
      <c r="K248" s="41"/>
      <c r="L248" s="45"/>
      <c r="N248" s="16" t="s">
        <v>53</v>
      </c>
      <c r="O248" s="46">
        <v>2</v>
      </c>
      <c r="P248" s="36"/>
      <c r="Q248" s="36"/>
      <c r="R248" s="36"/>
      <c r="S248" s="36"/>
      <c r="T248" s="39"/>
      <c r="U248" s="39"/>
      <c r="V248" s="39"/>
      <c r="W248" s="39"/>
      <c r="X248" s="44"/>
    </row>
    <row r="249" spans="1:24" x14ac:dyDescent="0.35">
      <c r="N249" t="s">
        <v>208</v>
      </c>
      <c r="O249" s="46">
        <v>2</v>
      </c>
      <c r="P249" s="36"/>
      <c r="Q249" s="36"/>
      <c r="R249" s="36"/>
      <c r="S249" s="36"/>
      <c r="T249" s="39"/>
      <c r="U249" s="39"/>
      <c r="V249" s="39"/>
      <c r="W249" s="39"/>
      <c r="X249" s="44"/>
    </row>
    <row r="250" spans="1:24" x14ac:dyDescent="0.35">
      <c r="A250" t="s">
        <v>71</v>
      </c>
      <c r="B250" s="13" t="s">
        <v>52</v>
      </c>
      <c r="C250" s="47" t="s">
        <v>107</v>
      </c>
      <c r="D250" s="37"/>
      <c r="E250" s="37"/>
      <c r="F250" s="37"/>
      <c r="G250" s="37"/>
      <c r="H250" s="40"/>
      <c r="I250" s="40"/>
      <c r="J250" s="40"/>
      <c r="K250" s="40"/>
      <c r="L250" s="43"/>
      <c r="N250" s="18" t="s">
        <v>69</v>
      </c>
      <c r="O250" s="48">
        <v>3</v>
      </c>
      <c r="P250" s="38"/>
      <c r="Q250" s="38"/>
      <c r="R250" s="38"/>
      <c r="S250" s="38"/>
      <c r="T250" s="41"/>
      <c r="U250" s="41"/>
      <c r="V250" s="41"/>
      <c r="W250" s="41"/>
      <c r="X250" s="45"/>
    </row>
    <row r="251" spans="1:24" x14ac:dyDescent="0.35">
      <c r="B251" s="16" t="s">
        <v>73</v>
      </c>
      <c r="C251" s="46">
        <v>1</v>
      </c>
      <c r="D251" s="36" t="str">
        <f>Pielāgošanās!G16</f>
        <v>Izvēlēties</v>
      </c>
      <c r="E251" s="36" t="str">
        <f>Pielāgošanās!K16</f>
        <v>Izvēlēties</v>
      </c>
      <c r="F251" s="36" t="str">
        <f>Pielāgošanās!O16</f>
        <v>Izvēlēties</v>
      </c>
      <c r="G251" s="36" t="str">
        <f>Pielāgošanās!S16</f>
        <v>Izvēlēties</v>
      </c>
      <c r="H251" s="39" t="str">
        <f>IF(D251=B250,C250,IF(D251=B251,C251,C252))</f>
        <v>-</v>
      </c>
      <c r="I251" s="39" t="str">
        <f>IF(E251=B250,C250,IF(E251=B251,C251,C252))</f>
        <v>-</v>
      </c>
      <c r="J251" s="39" t="str">
        <f>IF(F251=B250,C250,IF(F251=B251,C251,C252))</f>
        <v>-</v>
      </c>
      <c r="K251" s="39" t="str">
        <f>IF(G251=B250,C250,IF(G251=B251,C251,C252))</f>
        <v>-</v>
      </c>
      <c r="L251" s="44">
        <v>2</v>
      </c>
    </row>
    <row r="252" spans="1:24" x14ac:dyDescent="0.35">
      <c r="B252" s="18" t="s">
        <v>75</v>
      </c>
      <c r="C252" s="48">
        <v>0</v>
      </c>
      <c r="D252" s="38"/>
      <c r="E252" s="38"/>
      <c r="F252" s="38"/>
      <c r="G252" s="38"/>
      <c r="H252" s="41"/>
      <c r="I252" s="41"/>
      <c r="J252" s="41"/>
      <c r="K252" s="41"/>
      <c r="L252" s="45"/>
    </row>
    <row r="253" spans="1:24" x14ac:dyDescent="0.35">
      <c r="N253" s="13" t="s">
        <v>52</v>
      </c>
      <c r="O253" s="14"/>
      <c r="P253" s="14"/>
      <c r="Q253" s="14"/>
      <c r="R253" s="14"/>
      <c r="S253" s="14"/>
      <c r="T253" s="15"/>
    </row>
    <row r="254" spans="1:24" x14ac:dyDescent="0.35">
      <c r="N254" s="16" t="s">
        <v>72</v>
      </c>
      <c r="T254" s="17"/>
    </row>
    <row r="255" spans="1:24" x14ac:dyDescent="0.35">
      <c r="A255" t="s">
        <v>78</v>
      </c>
      <c r="B255" s="13" t="s">
        <v>52</v>
      </c>
      <c r="C255" s="47" t="s">
        <v>107</v>
      </c>
      <c r="D255" s="37"/>
      <c r="E255" s="37"/>
      <c r="F255" s="37"/>
      <c r="G255" s="37"/>
      <c r="H255" s="40"/>
      <c r="I255" s="40"/>
      <c r="J255" s="40"/>
      <c r="K255" s="40"/>
      <c r="L255" s="43"/>
      <c r="N255" s="16" t="s">
        <v>74</v>
      </c>
      <c r="T255" s="17"/>
    </row>
    <row r="256" spans="1:24" x14ac:dyDescent="0.35">
      <c r="B256" s="16" t="s">
        <v>80</v>
      </c>
      <c r="C256" s="46">
        <v>1</v>
      </c>
      <c r="D256" s="36" t="str">
        <f>Pielāgošanās!G17</f>
        <v>Izvēlēties</v>
      </c>
      <c r="E256" s="36" t="str">
        <f>Pielāgošanās!K17</f>
        <v>Izvēlēties</v>
      </c>
      <c r="F256" s="36" t="str">
        <f>Pielāgošanās!O17</f>
        <v>Izvēlēties</v>
      </c>
      <c r="G256" s="36" t="str">
        <f>Pielāgošanās!S17</f>
        <v>Izvēlēties</v>
      </c>
      <c r="H256" s="39" t="str">
        <f>IF(D256=B255,C255,IF(D256=B256,C256,C257))</f>
        <v>-</v>
      </c>
      <c r="I256" s="39" t="str">
        <f>IF(E256=B255,C255,IF(E256=B256,C256,C257))</f>
        <v>-</v>
      </c>
      <c r="J256" s="39" t="str">
        <f>IF(F256=B255,C255,IF(F256=B256,C256,C257))</f>
        <v>-</v>
      </c>
      <c r="K256" s="39" t="str">
        <f>IF(G256=B255,C255,IF(G256=B256,C256,C257))</f>
        <v>-</v>
      </c>
      <c r="L256" s="44">
        <v>2</v>
      </c>
      <c r="N256" s="16" t="s">
        <v>76</v>
      </c>
      <c r="T256" s="17"/>
    </row>
    <row r="257" spans="1:20" x14ac:dyDescent="0.35">
      <c r="B257" s="18" t="s">
        <v>75</v>
      </c>
      <c r="C257" s="48">
        <v>0</v>
      </c>
      <c r="D257" s="38"/>
      <c r="E257" s="38"/>
      <c r="F257" s="38"/>
      <c r="G257" s="38"/>
      <c r="H257" s="41"/>
      <c r="I257" s="41"/>
      <c r="J257" s="41"/>
      <c r="K257" s="41"/>
      <c r="L257" s="45"/>
      <c r="N257" s="16" t="s">
        <v>77</v>
      </c>
      <c r="T257" s="17"/>
    </row>
    <row r="258" spans="1:20" x14ac:dyDescent="0.35">
      <c r="N258" s="16" t="s">
        <v>205</v>
      </c>
      <c r="T258" s="17"/>
    </row>
    <row r="259" spans="1:20" x14ac:dyDescent="0.35">
      <c r="A259" t="s">
        <v>84</v>
      </c>
      <c r="B259" s="13" t="s">
        <v>52</v>
      </c>
      <c r="C259" s="47" t="s">
        <v>107</v>
      </c>
      <c r="D259" s="37"/>
      <c r="E259" s="37"/>
      <c r="F259" s="37"/>
      <c r="G259" s="37"/>
      <c r="H259" s="40"/>
      <c r="I259" s="40"/>
      <c r="J259" s="40"/>
      <c r="K259" s="40"/>
      <c r="L259" s="43"/>
      <c r="N259" s="16" t="s">
        <v>79</v>
      </c>
      <c r="T259" s="17"/>
    </row>
    <row r="260" spans="1:20" x14ac:dyDescent="0.35">
      <c r="B260" s="16" t="s">
        <v>61</v>
      </c>
      <c r="C260" s="46">
        <v>1</v>
      </c>
      <c r="D260" s="36" t="str">
        <f>Pielāgošanās!G18</f>
        <v>Izvēlēties</v>
      </c>
      <c r="E260" s="36" t="str">
        <f>Pielāgošanās!K18</f>
        <v>Izvēlēties</v>
      </c>
      <c r="F260" s="36" t="str">
        <f>Pielāgošanās!O18</f>
        <v>Izvēlēties</v>
      </c>
      <c r="G260" s="36" t="str">
        <f>Pielāgošanās!S18</f>
        <v>Izvēlēties</v>
      </c>
      <c r="H260" s="39" t="str">
        <f>IF(D260=B259,C259,IF(D260=B260,C260,C261))</f>
        <v>-</v>
      </c>
      <c r="I260" s="39" t="str">
        <f>IF(E260=B259,C259,IF(E260=B260,C260,C261))</f>
        <v>-</v>
      </c>
      <c r="J260" s="39" t="str">
        <f>IF(F260=B259,C259,IF(F260=B260,C260,C261))</f>
        <v>-</v>
      </c>
      <c r="K260" s="39" t="str">
        <f>IF(G260=B259,C259,IF(G260=B260,C260,C261))</f>
        <v>-</v>
      </c>
      <c r="L260" s="44">
        <v>1</v>
      </c>
      <c r="N260" s="16" t="s">
        <v>81</v>
      </c>
      <c r="T260" s="17"/>
    </row>
    <row r="261" spans="1:20" x14ac:dyDescent="0.35">
      <c r="B261" s="18" t="s">
        <v>57</v>
      </c>
      <c r="C261" s="48">
        <v>0</v>
      </c>
      <c r="D261" s="38"/>
      <c r="E261" s="38"/>
      <c r="F261" s="38"/>
      <c r="G261" s="38"/>
      <c r="H261" s="41"/>
      <c r="I261" s="41"/>
      <c r="J261" s="41"/>
      <c r="K261" s="41"/>
      <c r="L261" s="45"/>
      <c r="N261" s="16" t="s">
        <v>82</v>
      </c>
      <c r="T261" s="17"/>
    </row>
    <row r="262" spans="1:20" x14ac:dyDescent="0.35">
      <c r="N262" s="16" t="s">
        <v>83</v>
      </c>
      <c r="T262" s="17"/>
    </row>
    <row r="263" spans="1:20" x14ac:dyDescent="0.35">
      <c r="A263" t="s">
        <v>89</v>
      </c>
      <c r="B263" s="13" t="s">
        <v>52</v>
      </c>
      <c r="C263" s="47" t="s">
        <v>107</v>
      </c>
      <c r="D263" s="37"/>
      <c r="E263" s="37"/>
      <c r="F263" s="37"/>
      <c r="G263" s="37"/>
      <c r="H263" s="40"/>
      <c r="I263" s="40"/>
      <c r="J263" s="40"/>
      <c r="K263" s="40"/>
      <c r="L263" s="43"/>
      <c r="N263" s="16" t="s">
        <v>85</v>
      </c>
      <c r="T263" s="17"/>
    </row>
    <row r="264" spans="1:20" x14ac:dyDescent="0.35">
      <c r="B264" s="16" t="s">
        <v>61</v>
      </c>
      <c r="C264" s="46">
        <v>2</v>
      </c>
      <c r="D264" s="36" t="str">
        <f>Pielāgošanās!G19</f>
        <v>Izvēlēties</v>
      </c>
      <c r="E264" s="36" t="str">
        <f>Pielāgošanās!K19</f>
        <v>Izvēlēties</v>
      </c>
      <c r="F264" s="36" t="str">
        <f>Pielāgošanās!O19</f>
        <v>Izvēlēties</v>
      </c>
      <c r="G264" s="36" t="str">
        <f>Pielāgošanās!S19</f>
        <v>Izvēlēties</v>
      </c>
      <c r="H264" s="39" t="str">
        <f>IF(D264=B263,C263,IF(D264=B264,C264,IF(D264=B265,C265,C266)))</f>
        <v>-</v>
      </c>
      <c r="I264" s="39" t="str">
        <f>IF(E264=B263,C263,IF(E264=B264,C264,IF(E264=B265,C265,C266)))</f>
        <v>-</v>
      </c>
      <c r="J264" s="39" t="str">
        <f>IF(F264=B263,C263,IF(F264=B264,C264,IF(F264=B265,C265,C266)))</f>
        <v>-</v>
      </c>
      <c r="K264" s="39" t="str">
        <f>IF(G264=B263,C263,IF(G264=B264,C264,IF(G264=B265,C265,C266)))</f>
        <v>-</v>
      </c>
      <c r="L264" s="44">
        <v>3</v>
      </c>
      <c r="N264" s="16" t="s">
        <v>86</v>
      </c>
      <c r="T264" s="17"/>
    </row>
    <row r="265" spans="1:20" x14ac:dyDescent="0.35">
      <c r="B265" s="16" t="s">
        <v>206</v>
      </c>
      <c r="C265" s="46">
        <v>1</v>
      </c>
      <c r="D265" s="36"/>
      <c r="E265" s="36"/>
      <c r="F265" s="36"/>
      <c r="G265" s="36"/>
      <c r="H265" s="39"/>
      <c r="I265" s="39"/>
      <c r="J265" s="39"/>
      <c r="K265" s="39"/>
      <c r="L265" s="44"/>
      <c r="N265" s="16" t="s">
        <v>87</v>
      </c>
      <c r="T265" s="17"/>
    </row>
    <row r="266" spans="1:20" x14ac:dyDescent="0.35">
      <c r="B266" s="18" t="s">
        <v>57</v>
      </c>
      <c r="C266" s="48">
        <v>0</v>
      </c>
      <c r="D266" s="38"/>
      <c r="E266" s="38"/>
      <c r="F266" s="38"/>
      <c r="G266" s="38"/>
      <c r="H266" s="41"/>
      <c r="I266" s="41"/>
      <c r="J266" s="41"/>
      <c r="K266" s="41"/>
      <c r="L266" s="45"/>
      <c r="N266" s="16" t="s">
        <v>88</v>
      </c>
      <c r="T266" s="17"/>
    </row>
    <row r="267" spans="1:20" x14ac:dyDescent="0.35">
      <c r="N267" s="18" t="s">
        <v>90</v>
      </c>
      <c r="O267" s="19"/>
      <c r="P267" s="19"/>
      <c r="Q267" s="19"/>
      <c r="R267" s="19"/>
      <c r="S267" s="19"/>
      <c r="T267" s="20"/>
    </row>
    <row r="268" spans="1:20" x14ac:dyDescent="0.35">
      <c r="A268" t="s">
        <v>91</v>
      </c>
      <c r="B268" s="13" t="s">
        <v>52</v>
      </c>
      <c r="C268" s="47" t="s">
        <v>107</v>
      </c>
      <c r="D268" s="37"/>
      <c r="E268" s="37"/>
      <c r="F268" s="37"/>
      <c r="G268" s="37"/>
      <c r="H268" s="40"/>
      <c r="I268" s="40"/>
      <c r="J268" s="40"/>
      <c r="K268" s="40"/>
      <c r="L268" s="43"/>
    </row>
    <row r="269" spans="1:20" x14ac:dyDescent="0.35">
      <c r="B269" s="16" t="s">
        <v>92</v>
      </c>
      <c r="C269" s="46">
        <v>3</v>
      </c>
      <c r="D269" s="36" t="str">
        <f>Pielāgošanās!G20</f>
        <v>Izvēlēties</v>
      </c>
      <c r="E269" s="36" t="str">
        <f>Pielāgošanās!K20</f>
        <v>Izvēlēties</v>
      </c>
      <c r="F269" s="36" t="str">
        <f>Pielāgošanās!O20</f>
        <v>Izvēlēties</v>
      </c>
      <c r="G269" s="36" t="str">
        <f>Pielāgošanās!S20</f>
        <v>Izvēlēties</v>
      </c>
      <c r="H269" s="39" t="str">
        <f>IF(D269=B268,C268,IF(D269=B269,C269,IF(D269=B270,C270,IF(D269=B271,C271,C272))))</f>
        <v>-</v>
      </c>
      <c r="I269" s="39" t="str">
        <f>IF(E269=B268,C268,IF(E269=B269,C269,IF(E269=B270,C270,IF(E269=B271,C271,C272))))</f>
        <v>-</v>
      </c>
      <c r="J269" s="39" t="str">
        <f>IF(F269=B268,C268,IF(F269=B269,C269,IF(F269=B270,C270,IF(F269=B271,C271,C272))))</f>
        <v>-</v>
      </c>
      <c r="K269" s="39" t="str">
        <f>IF(G269=B268,C268,IF(G269=B269,C269,IF(G269=B270,C270,IF(G269=B271,C271,C272))))</f>
        <v>-</v>
      </c>
      <c r="L269" s="44">
        <v>1</v>
      </c>
    </row>
    <row r="270" spans="1:20" x14ac:dyDescent="0.35">
      <c r="B270" s="16" t="s">
        <v>58</v>
      </c>
      <c r="C270" s="46">
        <v>2</v>
      </c>
      <c r="D270" s="36"/>
      <c r="E270" s="36"/>
      <c r="F270" s="36"/>
      <c r="G270" s="36"/>
      <c r="H270" s="39"/>
      <c r="I270" s="39"/>
      <c r="J270" s="39"/>
      <c r="K270" s="39"/>
      <c r="L270" s="44"/>
    </row>
    <row r="271" spans="1:20" x14ac:dyDescent="0.35">
      <c r="B271" s="16" t="s">
        <v>93</v>
      </c>
      <c r="C271" s="46">
        <v>1</v>
      </c>
      <c r="D271" s="36"/>
      <c r="E271" s="36"/>
      <c r="F271" s="36"/>
      <c r="G271" s="36"/>
      <c r="H271" s="39"/>
      <c r="I271" s="39"/>
      <c r="J271" s="39"/>
      <c r="K271" s="39"/>
      <c r="L271" s="44"/>
    </row>
    <row r="272" spans="1:20" x14ac:dyDescent="0.35">
      <c r="B272" s="18" t="s">
        <v>60</v>
      </c>
      <c r="C272" s="48">
        <v>0</v>
      </c>
      <c r="D272" s="38"/>
      <c r="E272" s="38"/>
      <c r="F272" s="38"/>
      <c r="G272" s="38"/>
      <c r="H272" s="41"/>
      <c r="I272" s="41"/>
      <c r="J272" s="41"/>
      <c r="K272" s="41"/>
      <c r="L272" s="45"/>
    </row>
    <row r="274" spans="1:12" x14ac:dyDescent="0.35">
      <c r="A274" t="s">
        <v>94</v>
      </c>
      <c r="B274" s="13" t="s">
        <v>52</v>
      </c>
      <c r="C274" s="47" t="s">
        <v>107</v>
      </c>
      <c r="D274" s="37"/>
      <c r="E274" s="37"/>
      <c r="F274" s="37"/>
      <c r="G274" s="37"/>
      <c r="H274" s="40"/>
      <c r="I274" s="40"/>
      <c r="J274" s="40"/>
      <c r="K274" s="40"/>
      <c r="L274" s="43"/>
    </row>
    <row r="275" spans="1:12" x14ac:dyDescent="0.35">
      <c r="B275" s="16" t="s">
        <v>61</v>
      </c>
      <c r="C275" s="46">
        <v>1</v>
      </c>
      <c r="D275" s="36" t="str">
        <f>Pielāgošanās!G21</f>
        <v>Izvēlēties</v>
      </c>
      <c r="E275" s="36" t="str">
        <f>Pielāgošanās!K21</f>
        <v>Izvēlēties</v>
      </c>
      <c r="F275" s="36" t="str">
        <f>Pielāgošanās!O21</f>
        <v>Izvēlēties</v>
      </c>
      <c r="G275" s="36" t="str">
        <f>Pielāgošanās!S21</f>
        <v>Izvēlēties</v>
      </c>
      <c r="H275" s="39" t="str">
        <f>IF(D275=B274,C274,IF(D275=B275,C275,C276))</f>
        <v>-</v>
      </c>
      <c r="I275" s="39" t="str">
        <f>IF(E275=B274,C274,IF(E275=B275,C275,C276))</f>
        <v>-</v>
      </c>
      <c r="J275" s="39" t="str">
        <f>IF(F275=B274,C274,IF(F275=B275,C275,C276))</f>
        <v>-</v>
      </c>
      <c r="K275" s="39" t="str">
        <f>IF(G275=B274,C274,IF(G275=B275,C275,C276))</f>
        <v>-</v>
      </c>
      <c r="L275" s="44">
        <v>2</v>
      </c>
    </row>
    <row r="276" spans="1:12" x14ac:dyDescent="0.35">
      <c r="B276" s="18" t="s">
        <v>57</v>
      </c>
      <c r="C276" s="48">
        <v>0</v>
      </c>
      <c r="D276" s="38"/>
      <c r="E276" s="38"/>
      <c r="F276" s="38"/>
      <c r="G276" s="38"/>
      <c r="H276" s="41"/>
      <c r="I276" s="41"/>
      <c r="J276" s="41"/>
      <c r="K276" s="41"/>
      <c r="L276" s="45"/>
    </row>
    <row r="278" spans="1:12" x14ac:dyDescent="0.35">
      <c r="A278" t="s">
        <v>95</v>
      </c>
      <c r="B278" s="13" t="s">
        <v>52</v>
      </c>
      <c r="C278" s="47" t="s">
        <v>107</v>
      </c>
      <c r="D278" s="37"/>
      <c r="E278" s="37"/>
      <c r="F278" s="37"/>
      <c r="G278" s="37"/>
      <c r="H278" s="40"/>
      <c r="I278" s="40"/>
      <c r="J278" s="40"/>
      <c r="K278" s="40"/>
      <c r="L278" s="43"/>
    </row>
    <row r="279" spans="1:12" x14ac:dyDescent="0.35">
      <c r="B279" s="16" t="s">
        <v>92</v>
      </c>
      <c r="C279" s="46">
        <v>3</v>
      </c>
      <c r="D279" s="36" t="str">
        <f>Pielāgošanās!G22</f>
        <v>Izvēlēties</v>
      </c>
      <c r="E279" s="36" t="str">
        <f>Pielāgošanās!K22</f>
        <v>Izvēlēties</v>
      </c>
      <c r="F279" s="36" t="str">
        <f>Pielāgošanās!O22</f>
        <v>Izvēlēties</v>
      </c>
      <c r="G279" s="36" t="str">
        <f>Pielāgošanās!S22</f>
        <v>Izvēlēties</v>
      </c>
      <c r="H279" s="39" t="str">
        <f>IF(D279=B278,C278,IF(D279=B279,C279,IF(D279=B280,C280,IF(D279=B281,C281,C282))))</f>
        <v>-</v>
      </c>
      <c r="I279" s="39" t="str">
        <f>IF(E279=B278,C278,IF(E279=B279,C279,IF(E279=B280,C280,IF(E279=B281,C281,C282))))</f>
        <v>-</v>
      </c>
      <c r="J279" s="39" t="str">
        <f>IF(F279=B278,C278,IF(F279=B279,C279,IF(F279=B280,C280,IF(F279=B281,C281,C282))))</f>
        <v>-</v>
      </c>
      <c r="K279" s="39" t="str">
        <f>IF(G279=B278,C278,IF(G279=B279,C279,IF(G279=B280,C280,IF(G279=B281,C281,C282))))</f>
        <v>-</v>
      </c>
      <c r="L279" s="44">
        <v>3</v>
      </c>
    </row>
    <row r="280" spans="1:12" x14ac:dyDescent="0.35">
      <c r="B280" s="16" t="s">
        <v>58</v>
      </c>
      <c r="C280" s="46">
        <v>2</v>
      </c>
      <c r="D280" s="36"/>
      <c r="E280" s="36"/>
      <c r="F280" s="36"/>
      <c r="G280" s="36"/>
      <c r="H280" s="39"/>
      <c r="I280" s="39"/>
      <c r="J280" s="39"/>
      <c r="K280" s="39"/>
      <c r="L280" s="44"/>
    </row>
    <row r="281" spans="1:12" x14ac:dyDescent="0.35">
      <c r="B281" s="16" t="s">
        <v>93</v>
      </c>
      <c r="C281" s="46">
        <v>1</v>
      </c>
      <c r="D281" s="36"/>
      <c r="E281" s="36"/>
      <c r="F281" s="36"/>
      <c r="G281" s="36"/>
      <c r="H281" s="39"/>
      <c r="I281" s="39"/>
      <c r="J281" s="39"/>
      <c r="K281" s="39"/>
      <c r="L281" s="44"/>
    </row>
    <row r="282" spans="1:12" x14ac:dyDescent="0.35">
      <c r="B282" s="18" t="s">
        <v>60</v>
      </c>
      <c r="C282" s="48">
        <v>0</v>
      </c>
      <c r="D282" s="38"/>
      <c r="E282" s="38"/>
      <c r="F282" s="38"/>
      <c r="G282" s="38"/>
      <c r="H282" s="41"/>
      <c r="I282" s="41"/>
      <c r="J282" s="41"/>
      <c r="K282" s="41"/>
      <c r="L282" s="45"/>
    </row>
    <row r="284" spans="1:12" x14ac:dyDescent="0.35">
      <c r="A284" t="s">
        <v>96</v>
      </c>
      <c r="B284" s="13" t="s">
        <v>52</v>
      </c>
      <c r="C284" s="47" t="s">
        <v>107</v>
      </c>
      <c r="D284" s="37"/>
      <c r="E284" s="37"/>
      <c r="F284" s="37"/>
      <c r="G284" s="37"/>
      <c r="H284" s="40"/>
      <c r="I284" s="40"/>
      <c r="J284" s="40"/>
      <c r="K284" s="40"/>
      <c r="L284" s="43"/>
    </row>
    <row r="285" spans="1:12" x14ac:dyDescent="0.35">
      <c r="B285" s="16" t="s">
        <v>61</v>
      </c>
      <c r="C285" s="46">
        <v>0</v>
      </c>
      <c r="D285" s="36" t="str">
        <f>Pielāgošanās!G23</f>
        <v>Izvēlēties</v>
      </c>
      <c r="E285" s="36" t="str">
        <f>Pielāgošanās!K23</f>
        <v>Izvēlēties</v>
      </c>
      <c r="F285" s="36" t="str">
        <f>Pielāgošanās!O23</f>
        <v>Izvēlēties</v>
      </c>
      <c r="G285" s="36" t="str">
        <f>Pielāgošanās!S23</f>
        <v>Izvēlēties</v>
      </c>
      <c r="H285" s="39" t="str">
        <f>IF(D285=B284,C284,IF(D285=B285,C285,C286))</f>
        <v>-</v>
      </c>
      <c r="I285" s="39" t="str">
        <f>IF(E285=B284,C284,IF(E285=B285,C285,C286))</f>
        <v>-</v>
      </c>
      <c r="J285" s="39" t="str">
        <f>IF(F285=B284,C284,IF(F285=B285,C285,C286))</f>
        <v>-</v>
      </c>
      <c r="K285" s="39" t="str">
        <f>IF(G285=B284,C284,IF(G285=B285,C285,C286))</f>
        <v>-</v>
      </c>
      <c r="L285" s="45">
        <v>2</v>
      </c>
    </row>
    <row r="286" spans="1:12" x14ac:dyDescent="0.35">
      <c r="B286" s="18" t="s">
        <v>57</v>
      </c>
      <c r="C286" s="48">
        <v>1</v>
      </c>
      <c r="D286" s="38"/>
      <c r="E286" s="38"/>
      <c r="F286" s="38"/>
      <c r="G286" s="38"/>
      <c r="H286" s="41"/>
      <c r="I286" s="41"/>
      <c r="J286" s="41"/>
      <c r="K286" s="41"/>
      <c r="L286" s="45"/>
    </row>
    <row r="288" spans="1:12" x14ac:dyDescent="0.35">
      <c r="A288" t="s">
        <v>97</v>
      </c>
      <c r="B288" s="13" t="s">
        <v>52</v>
      </c>
      <c r="C288" s="47" t="s">
        <v>107</v>
      </c>
      <c r="D288" s="37"/>
      <c r="E288" s="37"/>
      <c r="F288" s="37"/>
      <c r="G288" s="37"/>
      <c r="H288" s="40"/>
      <c r="I288" s="40"/>
      <c r="J288" s="40"/>
      <c r="K288" s="40"/>
      <c r="L288" s="43"/>
    </row>
    <row r="289" spans="1:12" x14ac:dyDescent="0.35">
      <c r="B289" s="21" t="s">
        <v>61</v>
      </c>
      <c r="C289" s="46">
        <v>1</v>
      </c>
      <c r="D289" s="36" t="str">
        <f>Pielāgošanās!G24</f>
        <v>Izvēlēties</v>
      </c>
      <c r="E289" s="36" t="str">
        <f>Pielāgošanās!K24</f>
        <v>Izvēlēties</v>
      </c>
      <c r="F289" s="36" t="str">
        <f>Pielāgošanās!O24</f>
        <v>Izvēlēties</v>
      </c>
      <c r="G289" s="36" t="str">
        <f>Pielāgošanās!S24</f>
        <v>Izvēlēties</v>
      </c>
      <c r="H289" s="39" t="str">
        <f>IF(D289=B288,C288,IF(D289=B289,C289,C290))</f>
        <v>-</v>
      </c>
      <c r="I289" s="39" t="str">
        <f>IF(E289=B288,C288,IF(E289=B289,C289,C290))</f>
        <v>-</v>
      </c>
      <c r="J289" s="39" t="str">
        <f>IF(F289=B288,C288,IF(F289=B289,C289,C290))</f>
        <v>-</v>
      </c>
      <c r="K289" s="39" t="str">
        <f>IF(G289=B288,C288,IF(G289=B289,C289,C290))</f>
        <v>-</v>
      </c>
      <c r="L289" s="44">
        <v>1</v>
      </c>
    </row>
    <row r="290" spans="1:12" x14ac:dyDescent="0.35">
      <c r="B290" s="22" t="s">
        <v>98</v>
      </c>
      <c r="C290" s="48">
        <v>0</v>
      </c>
      <c r="D290" s="38"/>
      <c r="E290" s="38"/>
      <c r="F290" s="38"/>
      <c r="G290" s="38"/>
      <c r="H290" s="41"/>
      <c r="I290" s="41"/>
      <c r="J290" s="41"/>
      <c r="K290" s="41"/>
      <c r="L290" s="45"/>
    </row>
    <row r="292" spans="1:12" x14ac:dyDescent="0.35">
      <c r="A292" t="s">
        <v>99</v>
      </c>
      <c r="B292" s="13" t="s">
        <v>52</v>
      </c>
      <c r="C292" s="47" t="s">
        <v>107</v>
      </c>
      <c r="D292" s="37"/>
      <c r="E292" s="37"/>
      <c r="F292" s="37"/>
      <c r="G292" s="37"/>
      <c r="H292" s="40"/>
      <c r="I292" s="40"/>
      <c r="J292" s="40"/>
      <c r="K292" s="40"/>
      <c r="L292" s="43"/>
    </row>
    <row r="293" spans="1:12" x14ac:dyDescent="0.35">
      <c r="B293" s="16" t="s">
        <v>100</v>
      </c>
      <c r="C293" s="46">
        <v>3</v>
      </c>
      <c r="D293" s="36" t="str">
        <f>Pielāgošanās!G25</f>
        <v>Izvēlēties</v>
      </c>
      <c r="E293" s="36" t="str">
        <f>Pielāgošanās!K25</f>
        <v>Izvēlēties</v>
      </c>
      <c r="F293" s="36" t="str">
        <f>Pielāgošanās!O25</f>
        <v>Izvēlēties</v>
      </c>
      <c r="G293" s="36" t="str">
        <f>Pielāgošanās!S25</f>
        <v>Izvēlēties</v>
      </c>
      <c r="H293" s="39" t="str">
        <f>IF(D293=B292,C292,IF(D293=B293,C293,IF(D293=B294,C294,IF(D293=B295,C295,IF(D293=B296,C296,C297)))))</f>
        <v>-</v>
      </c>
      <c r="I293" s="39" t="str">
        <f>IF(E293=B292,C292,IF(E293=B293,C293,IF(E293=B294,C294,IF(E293=B295,C295,IF(E293=B296,C296,C297)))))</f>
        <v>-</v>
      </c>
      <c r="J293" s="39" t="str">
        <f>IF(F293=B292,C292,IF(F293=B293,C293,IF(F293=B294,C294,IF(F293=B295,C295,IF(F293=B296,C296,C297)))))</f>
        <v>-</v>
      </c>
      <c r="K293" s="39" t="str">
        <f>IF(G293=B292,C292,IF(G293=B293,C293,IF(G293=B294,C294,IF(G293=B295,C295,IF(G293=B296,C296,C297)))))</f>
        <v>-</v>
      </c>
      <c r="L293" s="44">
        <v>3</v>
      </c>
    </row>
    <row r="294" spans="1:12" x14ac:dyDescent="0.35">
      <c r="B294" s="16" t="s">
        <v>101</v>
      </c>
      <c r="C294" s="46">
        <v>2</v>
      </c>
      <c r="D294" s="36"/>
      <c r="E294" s="36"/>
      <c r="F294" s="36"/>
      <c r="G294" s="36"/>
      <c r="H294" s="39"/>
      <c r="I294" s="39"/>
      <c r="J294" s="39"/>
      <c r="K294" s="39"/>
      <c r="L294" s="44"/>
    </row>
    <row r="295" spans="1:12" x14ac:dyDescent="0.35">
      <c r="B295" s="16" t="s">
        <v>102</v>
      </c>
      <c r="C295" s="46">
        <v>1</v>
      </c>
      <c r="D295" s="36"/>
      <c r="E295" s="36"/>
      <c r="F295" s="36"/>
      <c r="G295" s="36"/>
      <c r="H295" s="39"/>
      <c r="I295" s="39"/>
      <c r="J295" s="39"/>
      <c r="K295" s="39"/>
      <c r="L295" s="44"/>
    </row>
    <row r="296" spans="1:12" x14ac:dyDescent="0.35">
      <c r="B296" s="16" t="s">
        <v>103</v>
      </c>
      <c r="C296" s="46">
        <v>0</v>
      </c>
      <c r="D296" s="36"/>
      <c r="E296" s="36"/>
      <c r="F296" s="36"/>
      <c r="G296" s="36"/>
      <c r="H296" s="39"/>
      <c r="I296" s="39"/>
      <c r="J296" s="39"/>
      <c r="K296" s="39"/>
      <c r="L296" s="44"/>
    </row>
    <row r="297" spans="1:12" x14ac:dyDescent="0.35">
      <c r="B297" s="18" t="s">
        <v>104</v>
      </c>
      <c r="C297" s="48">
        <v>0</v>
      </c>
      <c r="D297" s="38"/>
      <c r="E297" s="38"/>
      <c r="F297" s="38"/>
      <c r="G297" s="38"/>
      <c r="H297" s="41"/>
      <c r="I297" s="41"/>
      <c r="J297" s="41"/>
      <c r="K297" s="41"/>
      <c r="L297" s="45"/>
    </row>
    <row r="299" spans="1:12" x14ac:dyDescent="0.35">
      <c r="A299" t="s">
        <v>105</v>
      </c>
      <c r="B299" s="13" t="s">
        <v>52</v>
      </c>
      <c r="C299" s="47" t="s">
        <v>107</v>
      </c>
      <c r="D299" s="37"/>
      <c r="E299" s="37"/>
      <c r="F299" s="37"/>
      <c r="G299" s="37"/>
      <c r="H299" s="40"/>
      <c r="I299" s="40"/>
      <c r="J299" s="40"/>
      <c r="K299" s="40"/>
      <c r="L299" s="43"/>
    </row>
    <row r="300" spans="1:12" x14ac:dyDescent="0.35">
      <c r="B300" s="16" t="s">
        <v>61</v>
      </c>
      <c r="C300" s="46">
        <v>1</v>
      </c>
      <c r="D300" s="36" t="str">
        <f>Pielāgošanās!G26</f>
        <v>Izvēlēties</v>
      </c>
      <c r="E300" s="36" t="str">
        <f>Pielāgošanās!K26</f>
        <v>Izvēlēties</v>
      </c>
      <c r="F300" s="36" t="str">
        <f>Pielāgošanās!O26</f>
        <v>Izvēlēties</v>
      </c>
      <c r="G300" s="36" t="str">
        <f>Pielāgošanās!S26</f>
        <v>Izvēlēties</v>
      </c>
      <c r="H300" s="39" t="str">
        <f>IF(D300=B299,C299,IF(D300=B300,C300,C301))</f>
        <v>-</v>
      </c>
      <c r="I300" s="39" t="str">
        <f>IF(E300=B299,C299,IF(E300=B300,C300,C301))</f>
        <v>-</v>
      </c>
      <c r="J300" s="39" t="str">
        <f>IF(F300=B299,C299,IF(F300=B300,C300,C301))</f>
        <v>-</v>
      </c>
      <c r="K300" s="39" t="str">
        <f>IF(G300=B299,C299,IF(G300=B300,C300,C301))</f>
        <v>-</v>
      </c>
      <c r="L300" s="44">
        <v>2</v>
      </c>
    </row>
    <row r="301" spans="1:12" x14ac:dyDescent="0.35">
      <c r="B301" s="18" t="s">
        <v>57</v>
      </c>
      <c r="C301" s="48">
        <v>0</v>
      </c>
      <c r="D301" s="38"/>
      <c r="E301" s="38"/>
      <c r="F301" s="38"/>
      <c r="G301" s="38"/>
      <c r="H301" s="41"/>
      <c r="I301" s="41"/>
      <c r="J301" s="41"/>
      <c r="K301" s="41"/>
      <c r="L301" s="45"/>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s G 0 3 V h N X K 4 a k A A A A 9 g A A A B I A H A B D b 2 5 m a W c v U G F j a 2 F n Z S 5 4 b W w g o h g A K K A U A A A A A A A A A A A A A A A A A A A A A A A A A A A A h Y 9 N D o I w G E S v Q r q n f 8 T E k I + y c A u J i Q l x 2 0 C F R i i G F s r d X H g k r y B G U X c u 5 8 1 b z N y v N 0 j n r g 0 m N V j d m w Q x T F G g T N l X 2 t Q J G t 0 p 3 K J U w F 6 W Z 1 m r Y J G N j W d b J a h x 7 h I T 4 r 3 H P s L 9 U B N O K S P H P D u U j e o k + s j 6 v x x q Y 5 0 0 p U I C i t c Y w T F j H G 9 4 h C m Q F U K u z V f g y 9 5 n + w N h N 7 Z u H J R o p z A r g K w R y P u D e A B Q S w M E F A A C A A g A s G 0 3 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B t N 1 Y o i k e 4 D g A A A B E A A A A T A B w A R m 9 y b X V s Y X M v U 2 V j d G l v b j E u b S C i G A A o o B Q A A A A A A A A A A A A A A A A A A A A A A A A A A A A r T k 0 u y c z P U w i G 0 I b W A F B L A Q I t A B Q A A g A I A L B t N 1 Y T V y u G p A A A A P Y A A A A S A A A A A A A A A A A A A A A A A A A A A A B D b 2 5 m a W c v U G F j a 2 F n Z S 5 4 b W x Q S w E C L Q A U A A I A C A C w b T d W D 8 r p q 6 Q A A A D p A A A A E w A A A A A A A A A A A A A A A A D w A A A A W 0 N v b n R l b n R f V H l w Z X N d L n h t b F B L A Q I t A B Q A A g A I A L B t N 1 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R b c q 1 w j a m Q Z 9 3 g Q 5 O x B i i A A A A A A I A A A A A A B B m A A A A A Q A A I A A A A O M e V u c 9 e B r L x k Z H 8 H 4 R L i / U L q + e p 4 A S y z u 8 n I O g c Z q O A A A A A A 6 A A A A A A g A A I A A A A O g 3 a 4 Q v C t w W v z M c N 8 I 5 x 1 U d v e C y Y h S 1 n Z / c 2 j 8 B H n 0 s U A A A A K r 4 r N b r 2 u X e C / 6 q E g f Z q L c y e 7 X c Z s v + 2 m h e W 1 N a n / T S 6 w j J Z D i G L H U 9 W 9 h 5 F 8 0 l Z 7 s B Y d h F H T l 3 2 H C 4 Q 5 s e a z F F b J i 4 y 9 3 L f + N a B B / 2 f O H D Q A A A A O j m q b Z / Y O O V X Z Y X v P H O V + Z T J u y U Z n y B 6 X p n w p 5 b 4 c l n l h F l l t 8 N I w 1 j E D A L 6 1 d q V F c X n 6 8 0 v 8 p H H 9 L e i 5 W k d y 4 = < / D a t a M a s h u p > 
</file>

<file path=customXml/item2.xml><?xml version="1.0" encoding="utf-8"?>
<ct:contentTypeSchema xmlns:ct="http://schemas.microsoft.com/office/2006/metadata/contentType" xmlns:ma="http://schemas.microsoft.com/office/2006/metadata/properties/metaAttributes" ct:_="" ma:_="" ma:contentTypeName="Dokuments" ma:contentTypeID="0x0101007F2BA95AEB5C3148A50EA0C73B826ECC" ma:contentTypeVersion="14" ma:contentTypeDescription="Izveidot jaunu dokumentu." ma:contentTypeScope="" ma:versionID="8f522d3f01fa3fb6e91a208b7aada3d0">
  <xsd:schema xmlns:xsd="http://www.w3.org/2001/XMLSchema" xmlns:xs="http://www.w3.org/2001/XMLSchema" xmlns:p="http://schemas.microsoft.com/office/2006/metadata/properties" xmlns:ns2="4bc0fb94-21a4-4ba7-b609-2bdf8776e168" xmlns:ns3="3f0075d8-42f3-450f-bae1-2594fd4dd4ca" targetNamespace="http://schemas.microsoft.com/office/2006/metadata/properties" ma:root="true" ma:fieldsID="51906031f7ecfd0744cfa62dc6eb36f0" ns2:_="" ns3:_="">
    <xsd:import namespace="4bc0fb94-21a4-4ba7-b609-2bdf8776e168"/>
    <xsd:import namespace="3f0075d8-42f3-450f-bae1-2594fd4dd4c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c0fb94-21a4-4ba7-b609-2bdf8776e1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Attēlu atzīmes" ma:readOnly="false" ma:fieldId="{5cf76f15-5ced-4ddc-b409-7134ff3c332f}" ma:taxonomyMulti="true" ma:sspId="70f77179-9109-4a63-b2e0-8e22b59f6bb8"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0075d8-42f3-450f-bae1-2594fd4dd4ca"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9cc573fa-2fa1-465d-82d7-8bae3e7ee3ce}" ma:internalName="TaxCatchAll" ma:showField="CatchAllData" ma:web="3f0075d8-42f3-450f-bae1-2594fd4dd4ca">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3f0075d8-42f3-450f-bae1-2594fd4dd4ca" xsi:nil="true"/>
    <lcf76f155ced4ddcb4097134ff3c332f xmlns="4bc0fb94-21a4-4ba7-b609-2bdf8776e16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AC7177D-AC40-4A00-B23B-C2D1A5DD1829}">
  <ds:schemaRefs>
    <ds:schemaRef ds:uri="http://schemas.microsoft.com/DataMashup"/>
  </ds:schemaRefs>
</ds:datastoreItem>
</file>

<file path=customXml/itemProps2.xml><?xml version="1.0" encoding="utf-8"?>
<ds:datastoreItem xmlns:ds="http://schemas.openxmlformats.org/officeDocument/2006/customXml" ds:itemID="{5FE28A3D-B8FC-4062-AA70-0DA19031F92F}"/>
</file>

<file path=customXml/itemProps3.xml><?xml version="1.0" encoding="utf-8"?>
<ds:datastoreItem xmlns:ds="http://schemas.openxmlformats.org/officeDocument/2006/customXml" ds:itemID="{83F7FF34-6058-4A43-AC3C-21E76A19F081}"/>
</file>

<file path=customXml/itemProps4.xml><?xml version="1.0" encoding="utf-8"?>
<ds:datastoreItem xmlns:ds="http://schemas.openxmlformats.org/officeDocument/2006/customXml" ds:itemID="{9693A39C-E49F-4819-BDF0-A6825EEE34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Pamatinformācija</vt:lpstr>
      <vt:lpstr>Punktu_skaidrojums</vt:lpstr>
      <vt:lpstr>Pasākumu kopsavilkums</vt:lpstr>
      <vt:lpstr>Pašvaldības infrastruktura</vt:lpstr>
      <vt:lpstr>Mājokļi</vt:lpstr>
      <vt:lpstr>Mobilitāte</vt:lpstr>
      <vt:lpstr>Enerģijas ražošana</vt:lpstr>
      <vt:lpstr>Pielāgošanās</vt:lpstr>
      <vt:lpstr>Saraksti</vt:lpstr>
      <vt:lpstr>Pasakumi</vt:lpstr>
      <vt:lpstr>Mājokļi!Joma</vt:lpstr>
      <vt:lpstr>'Pašvaldības infrastruktura'!Joma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Anda Jekabsone</dc:creator>
  <cp:keywords/>
  <dc:description/>
  <cp:lastModifiedBy>Marika Rosa</cp:lastModifiedBy>
  <cp:revision/>
  <dcterms:created xsi:type="dcterms:W3CDTF">2022-11-10T08:59:38Z</dcterms:created>
  <dcterms:modified xsi:type="dcterms:W3CDTF">2023-04-21T11:13:16Z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0x0101007F2BA95AEB5C3148A50EA0C73B826ECC</vt:lpwstr>
  </property>
</Properties>
</file>